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iin\Downloads\"/>
    </mc:Choice>
  </mc:AlternateContent>
  <xr:revisionPtr revIDLastSave="0" documentId="13_ncr:1_{9F395541-000C-4629-B836-3690052AA7A9}" xr6:coauthVersionLast="40" xr6:coauthVersionMax="40" xr10:uidLastSave="{00000000-0000-0000-0000-000000000000}"/>
  <bookViews>
    <workbookView xWindow="0" yWindow="0" windowWidth="20490" windowHeight="8145" xr2:uid="{00000000-000D-0000-FFFF-FFFF00000000}"/>
  </bookViews>
  <sheets>
    <sheet name="protokol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97" i="1" l="1"/>
  <c r="P97" i="1" s="1"/>
  <c r="O96" i="1"/>
  <c r="P96" i="1" s="1"/>
  <c r="O80" i="1"/>
  <c r="P80" i="1" s="1"/>
  <c r="O71" i="1"/>
  <c r="P71" i="1" s="1"/>
  <c r="O98" i="1"/>
  <c r="P98" i="1" s="1"/>
  <c r="O85" i="1"/>
  <c r="P85" i="1" s="1"/>
  <c r="O70" i="1"/>
  <c r="P70" i="1" s="1"/>
  <c r="O75" i="1"/>
  <c r="P75" i="1" s="1"/>
  <c r="O93" i="1"/>
  <c r="P93" i="1" s="1"/>
  <c r="O61" i="1"/>
  <c r="P61" i="1" s="1"/>
  <c r="O46" i="1"/>
  <c r="P46" i="1" s="1"/>
  <c r="O55" i="1"/>
  <c r="P55" i="1" s="1"/>
  <c r="O101" i="1"/>
  <c r="P101" i="1" s="1"/>
  <c r="O65" i="1"/>
  <c r="P65" i="1" s="1"/>
  <c r="O53" i="1"/>
  <c r="P53" i="1" s="1"/>
  <c r="O64" i="1"/>
  <c r="P64" i="1" s="1"/>
  <c r="O72" i="1"/>
  <c r="P72" i="1" s="1"/>
  <c r="O43" i="1"/>
  <c r="P43" i="1" s="1"/>
  <c r="O12" i="1"/>
  <c r="P12" i="1" s="1"/>
  <c r="O18" i="1"/>
  <c r="P18" i="1" s="1"/>
  <c r="O17" i="1"/>
  <c r="P17" i="1" s="1"/>
  <c r="O25" i="1" l="1"/>
  <c r="P25" i="1" s="1"/>
  <c r="O26" i="1"/>
  <c r="P26" i="1" s="1"/>
  <c r="O24" i="1"/>
  <c r="P24" i="1" s="1"/>
  <c r="O22" i="1"/>
  <c r="P22" i="1" s="1"/>
  <c r="O23" i="1"/>
  <c r="P23" i="1" s="1"/>
  <c r="O27" i="1"/>
  <c r="P27" i="1" s="1"/>
  <c r="O32" i="1"/>
  <c r="O34" i="1"/>
  <c r="O30" i="1"/>
  <c r="O68" i="1"/>
  <c r="P68" i="1" s="1"/>
  <c r="O47" i="1" l="1"/>
  <c r="P47" i="1" s="1"/>
  <c r="O87" i="1" l="1"/>
  <c r="P87" i="1" s="1"/>
  <c r="O77" i="1"/>
  <c r="P77" i="1" s="1"/>
  <c r="O36" i="1"/>
  <c r="O31" i="1"/>
  <c r="O38" i="1"/>
  <c r="O107" i="1"/>
  <c r="P107" i="1" s="1"/>
  <c r="O106" i="1"/>
  <c r="P106" i="1" s="1"/>
  <c r="O111" i="1"/>
  <c r="P111" i="1" s="1"/>
  <c r="O109" i="1"/>
  <c r="P109" i="1" s="1"/>
  <c r="O103" i="1"/>
  <c r="P103" i="1" s="1"/>
  <c r="O102" i="1"/>
  <c r="P102" i="1" s="1"/>
  <c r="O100" i="1"/>
  <c r="P100" i="1" s="1"/>
  <c r="O95" i="1"/>
  <c r="P95" i="1" s="1"/>
  <c r="O94" i="1"/>
  <c r="P94" i="1" s="1"/>
  <c r="O91" i="1"/>
  <c r="P91" i="1" s="1"/>
  <c r="O92" i="1"/>
  <c r="P92" i="1" s="1"/>
  <c r="O89" i="1"/>
  <c r="P89" i="1" s="1"/>
  <c r="O86" i="1"/>
  <c r="P86" i="1" s="1"/>
  <c r="O84" i="1"/>
  <c r="P84" i="1" s="1"/>
  <c r="O83" i="1"/>
  <c r="P83" i="1" s="1"/>
  <c r="O76" i="1"/>
  <c r="P76" i="1" s="1"/>
  <c r="O74" i="1"/>
  <c r="P74" i="1" s="1"/>
  <c r="O78" i="1"/>
  <c r="P78" i="1" s="1"/>
  <c r="O63" i="1"/>
  <c r="P63" i="1" s="1"/>
  <c r="O52" i="1"/>
  <c r="P52" i="1" s="1"/>
  <c r="O45" i="1"/>
  <c r="P45" i="1" s="1"/>
  <c r="O49" i="1"/>
  <c r="P49" i="1" s="1"/>
  <c r="O48" i="1"/>
  <c r="P48" i="1" s="1"/>
  <c r="O44" i="1"/>
  <c r="P44" i="1" s="1"/>
  <c r="O50" i="1"/>
  <c r="P50" i="1" s="1"/>
  <c r="O41" i="1"/>
  <c r="P41" i="1" s="1"/>
  <c r="O20" i="1"/>
  <c r="P20" i="1" s="1"/>
  <c r="O19" i="1"/>
  <c r="P19" i="1" s="1"/>
  <c r="O14" i="1"/>
  <c r="P14" i="1" s="1"/>
  <c r="O11" i="1"/>
  <c r="P11" i="1" s="1"/>
  <c r="O8" i="1"/>
  <c r="P8" i="1" s="1"/>
  <c r="O33" i="1"/>
  <c r="O37" i="1"/>
  <c r="O35" i="1"/>
  <c r="O29" i="1"/>
  <c r="O66" i="1" l="1"/>
  <c r="P66" i="1" s="1"/>
  <c r="O81" i="1"/>
  <c r="P81" i="1" s="1"/>
  <c r="O58" i="1"/>
  <c r="P58" i="1" s="1"/>
  <c r="O40" i="1"/>
  <c r="P40" i="1" s="1"/>
  <c r="O9" i="1"/>
  <c r="P9" i="1" s="1"/>
  <c r="O13" i="1"/>
  <c r="P13" i="1" s="1"/>
  <c r="O10" i="1"/>
  <c r="P10" i="1" s="1"/>
  <c r="O73" i="1" l="1"/>
  <c r="P73" i="1" s="1"/>
  <c r="O108" i="1"/>
  <c r="P108" i="1" s="1"/>
  <c r="O59" i="1"/>
  <c r="P59" i="1" s="1"/>
  <c r="O110" i="1"/>
  <c r="P110" i="1" s="1"/>
  <c r="O57" i="1"/>
  <c r="P57" i="1" s="1"/>
  <c r="O67" i="1"/>
  <c r="P67" i="1" s="1"/>
  <c r="O104" i="1"/>
  <c r="P104" i="1" s="1"/>
  <c r="O54" i="1"/>
  <c r="P54" i="1" s="1"/>
  <c r="O88" i="1"/>
  <c r="P88" i="1" s="1"/>
  <c r="O15" i="1"/>
  <c r="P15" i="1" s="1"/>
  <c r="O56" i="1"/>
  <c r="P56" i="1" s="1"/>
  <c r="O60" i="1"/>
  <c r="P60" i="1" s="1"/>
  <c r="O79" i="1"/>
  <c r="P79" i="1" s="1"/>
</calcChain>
</file>

<file path=xl/sharedStrings.xml><?xml version="1.0" encoding="utf-8"?>
<sst xmlns="http://schemas.openxmlformats.org/spreadsheetml/2006/main" count="219" uniqueCount="117">
  <si>
    <t>SACENSĪBU PROTOKOLS</t>
  </si>
  <si>
    <t>Vārds, Uzvārds</t>
  </si>
  <si>
    <t>Dz. gads</t>
  </si>
  <si>
    <t>Komanda</t>
  </si>
  <si>
    <t>RAUŠANA</t>
  </si>
  <si>
    <t>GRŪŠANA</t>
  </si>
  <si>
    <t>SUMMA</t>
  </si>
  <si>
    <t>Vieta</t>
  </si>
  <si>
    <t>1.</t>
  </si>
  <si>
    <t>2.</t>
  </si>
  <si>
    <t>3.</t>
  </si>
  <si>
    <t>Rez.</t>
  </si>
  <si>
    <t>Ludza</t>
  </si>
  <si>
    <t>Dal.svars</t>
  </si>
  <si>
    <t>Ivans Timoščenko</t>
  </si>
  <si>
    <t>D-pils</t>
  </si>
  <si>
    <t>Māris Garmolis</t>
  </si>
  <si>
    <t>Elmārs Koleda</t>
  </si>
  <si>
    <t>Artūrs Vasiļonoks</t>
  </si>
  <si>
    <t>Germans Brikezs</t>
  </si>
  <si>
    <t>Jānis Griškovs</t>
  </si>
  <si>
    <t>Ogre</t>
  </si>
  <si>
    <t>Daniil Masjukov</t>
  </si>
  <si>
    <t>Vlads Prokofjevs</t>
  </si>
  <si>
    <t>Andris Tutins</t>
  </si>
  <si>
    <t>Balvi</t>
  </si>
  <si>
    <t>Ralfs Plavnieks</t>
  </si>
  <si>
    <t>Lauris Logins</t>
  </si>
  <si>
    <t>Lidija Sokolova</t>
  </si>
  <si>
    <t>Benjaminas Orlovas</t>
  </si>
  <si>
    <t>Maksims Vasiļonoks</t>
  </si>
  <si>
    <t>Antons Kovaļonoks</t>
  </si>
  <si>
    <t>Andžejs Austis</t>
  </si>
  <si>
    <t>Nikita Fedorovičs</t>
  </si>
  <si>
    <t>Nr.</t>
  </si>
  <si>
    <t>Rainers Melnstrads</t>
  </si>
  <si>
    <t>Meitenes</t>
  </si>
  <si>
    <t>Samuils Sokolovs</t>
  </si>
  <si>
    <t>Andrejs Smirnovs</t>
  </si>
  <si>
    <t>Maksims Kolesnikovs</t>
  </si>
  <si>
    <t>Ilgmārs Rimicāns</t>
  </si>
  <si>
    <t>Venspils</t>
  </si>
  <si>
    <t>Jevgēņijs Haustovs</t>
  </si>
  <si>
    <t>Lazovska Kristiāna</t>
  </si>
  <si>
    <t>Poznak Nikita</t>
  </si>
  <si>
    <t>Petrovs Vitalijs</t>
  </si>
  <si>
    <t>Žulins Roberts</t>
  </si>
  <si>
    <t>Poznaks Mihails</t>
  </si>
  <si>
    <t>Grišans Raivis</t>
  </si>
  <si>
    <t>Panevežys</t>
  </si>
  <si>
    <t>Olegs Makarovs</t>
  </si>
  <si>
    <t>Joud Junior</t>
  </si>
  <si>
    <t>Anykšai</t>
  </si>
  <si>
    <t>Arnas Baklanovas</t>
  </si>
  <si>
    <t>Gentaire Brozeite</t>
  </si>
  <si>
    <t>Erīks Sakovičs</t>
  </si>
  <si>
    <t>Roberts Guiskis</t>
  </si>
  <si>
    <t>Petrova kauss un Daugavpils BJSS atklāto meistarsacīkšu svarcelšanā -&gt; Daugavpils -&gt; 25.01.- 27.01.2019.</t>
  </si>
  <si>
    <t>līdz 102</t>
  </si>
  <si>
    <t>virs 102</t>
  </si>
  <si>
    <t>Ritvars Dukovskis</t>
  </si>
  <si>
    <t>Dovydas Sužiedelis</t>
  </si>
  <si>
    <t>Deividas Tvaska</t>
  </si>
  <si>
    <t>Kornelijus Pamarnackas</t>
  </si>
  <si>
    <t>Lukas Sokolovas</t>
  </si>
  <si>
    <t>Aleksejs Kiseļovs</t>
  </si>
  <si>
    <t>Konstantins Zubovičs</t>
  </si>
  <si>
    <t>Romualds Žvirbļa</t>
  </si>
  <si>
    <t>Grigorijs Poltarjonoks</t>
  </si>
  <si>
    <t>Mihails Akulovs</t>
  </si>
  <si>
    <t>Nikita Vangravs</t>
  </si>
  <si>
    <t>Eriks Danilevičs</t>
  </si>
  <si>
    <t>Maksims Divakovs</t>
  </si>
  <si>
    <t>Tomas Miškeliūnas</t>
  </si>
  <si>
    <t>Darius Komar</t>
  </si>
  <si>
    <t>Rytis Meištas</t>
  </si>
  <si>
    <t>Matas Puodžiūnas</t>
  </si>
  <si>
    <t>Ronja Jogi</t>
  </si>
  <si>
    <t>Victoria Palk</t>
  </si>
  <si>
    <t>Mark Fljaum</t>
  </si>
  <si>
    <t>Nikita Klevtsov</t>
  </si>
  <si>
    <t>Leonīds Puhtajēvičs</t>
  </si>
  <si>
    <t>Māris Ozoliņš</t>
  </si>
  <si>
    <t>Armands Mežinskis</t>
  </si>
  <si>
    <t>Daniela Ivanova</t>
  </si>
  <si>
    <t>Ilja Sokolovs</t>
  </si>
  <si>
    <t>Vladimirs Orlovs</t>
  </si>
  <si>
    <t>Deniss Cakars</t>
  </si>
  <si>
    <t>Jānis Anisimovičs</t>
  </si>
  <si>
    <t>Makss Petrovskis</t>
  </si>
  <si>
    <t>Rudovičš Daniels</t>
  </si>
  <si>
    <t>Kirils Kravcovs</t>
  </si>
  <si>
    <t>Maksims Petrovs</t>
  </si>
  <si>
    <t>Daniels Petrovs</t>
  </si>
  <si>
    <t>Farids Safarovs</t>
  </si>
  <si>
    <t>Davids Austis</t>
  </si>
  <si>
    <t>Mikhail Vitukevich</t>
  </si>
  <si>
    <t>Baltkrievija</t>
  </si>
  <si>
    <t>Hleb Karaban</t>
  </si>
  <si>
    <t>Natālija Kālīte</t>
  </si>
  <si>
    <t>Paula Moldavčenko</t>
  </si>
  <si>
    <t>Gadžili Ketrrīna</t>
  </si>
  <si>
    <t>Pozņak Diana</t>
  </si>
  <si>
    <t>Atrāk startējošie</t>
  </si>
  <si>
    <t>Ralfs Dambitis</t>
  </si>
  <si>
    <t>Jānis-Markuss Elsts</t>
  </si>
  <si>
    <t>Raivo Nāgels</t>
  </si>
  <si>
    <t>Alekss Blonskis</t>
  </si>
  <si>
    <t>Haralds Kokorevičš</t>
  </si>
  <si>
    <t>Lauris Lelis</t>
  </si>
  <si>
    <t>Artūrs  Zaharans</t>
  </si>
  <si>
    <t>,,,</t>
  </si>
  <si>
    <t>Mindaugas Tauginas</t>
  </si>
  <si>
    <t>Audrius Belianskas</t>
  </si>
  <si>
    <t>Alexandr Moiseenko</t>
  </si>
  <si>
    <t>x</t>
  </si>
  <si>
    <t>sporta skolas vietas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</si>
</sst>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2"/>
      <name val="Times New Roman"/>
      <charset val="186"/>
    </font>
    <font>
      <sz val="10"/>
      <name val="Times New Roman"/>
      <family val="1"/>
    </font>
    <font>
      <u/>
      <sz val="10"/>
      <name val="Times New Roman"/>
      <family val="1"/>
    </font>
    <font>
      <b/>
      <sz val="10"/>
      <name val="Times New Roman"/>
      <family val="1"/>
      <charset val="186"/>
    </font>
    <font>
      <sz val="10"/>
      <name val="Arial"/>
      <family val="2"/>
      <charset val="186"/>
    </font>
    <font>
      <sz val="8"/>
      <name val="Times New Roman"/>
      <family val="1"/>
      <charset val="186"/>
    </font>
    <font>
      <sz val="10"/>
      <name val="Times New Roman"/>
      <family val="1"/>
      <charset val="186"/>
    </font>
    <font>
      <b/>
      <u/>
      <sz val="10"/>
      <name val="Times New Roman"/>
      <family val="1"/>
    </font>
    <font>
      <b/>
      <sz val="10"/>
      <name val="Times New Roman"/>
      <family val="1"/>
    </font>
    <font>
      <b/>
      <sz val="10"/>
      <name val="Arial"/>
      <family val="2"/>
      <charset val="186"/>
    </font>
    <font>
      <sz val="12"/>
      <name val="Times New Roman"/>
      <family val="1"/>
    </font>
    <font>
      <sz val="10"/>
      <color theme="1"/>
      <name val="Times New Roman"/>
      <family val="1"/>
    </font>
    <font>
      <b/>
      <i/>
      <sz val="10"/>
      <name val="Arial"/>
      <family val="2"/>
      <charset val="186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0"/>
      <color rgb="FF00B05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theme="1"/>
      <name val="Calibri"/>
      <family val="2"/>
      <charset val="186"/>
      <scheme val="minor"/>
    </font>
    <font>
      <sz val="10"/>
      <color rgb="FF00000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0" fillId="0" borderId="0"/>
    <xf numFmtId="0" fontId="19" fillId="0" borderId="0"/>
  </cellStyleXfs>
  <cellXfs count="98">
    <xf numFmtId="0" fontId="0" fillId="0" borderId="0" xfId="0"/>
    <xf numFmtId="0" fontId="1" fillId="0" borderId="0" xfId="0" applyFont="1"/>
    <xf numFmtId="0" fontId="2" fillId="2" borderId="0" xfId="0" applyFont="1" applyFill="1" applyBorder="1" applyAlignment="1" applyProtection="1">
      <alignment horizontal="center"/>
    </xf>
    <xf numFmtId="0" fontId="1" fillId="2" borderId="0" xfId="0" applyFont="1" applyFill="1" applyBorder="1" applyAlignment="1" applyProtection="1"/>
    <xf numFmtId="0" fontId="4" fillId="0" borderId="0" xfId="0" applyFont="1"/>
    <xf numFmtId="2" fontId="1" fillId="0" borderId="1" xfId="0" applyNumberFormat="1" applyFont="1" applyFill="1" applyBorder="1" applyAlignment="1" applyProtection="1">
      <alignment horizontal="center"/>
    </xf>
    <xf numFmtId="0" fontId="4" fillId="0" borderId="0" xfId="0" applyFont="1" applyAlignment="1">
      <alignment horizontal="center"/>
    </xf>
    <xf numFmtId="1" fontId="1" fillId="0" borderId="1" xfId="0" applyNumberFormat="1" applyFont="1" applyFill="1" applyBorder="1" applyAlignment="1" applyProtection="1">
      <alignment horizontal="center"/>
    </xf>
    <xf numFmtId="2" fontId="6" fillId="0" borderId="1" xfId="0" applyNumberFormat="1" applyFont="1" applyBorder="1" applyAlignment="1">
      <alignment horizontal="center" vertical="center" wrapText="1"/>
    </xf>
    <xf numFmtId="2" fontId="2" fillId="2" borderId="0" xfId="0" applyNumberFormat="1" applyFont="1" applyFill="1" applyBorder="1" applyAlignment="1" applyProtection="1">
      <alignment horizontal="center"/>
    </xf>
    <xf numFmtId="2" fontId="1" fillId="2" borderId="0" xfId="0" applyNumberFormat="1" applyFont="1" applyFill="1" applyBorder="1" applyAlignment="1" applyProtection="1">
      <alignment horizontal="center"/>
    </xf>
    <xf numFmtId="2" fontId="4" fillId="0" borderId="0" xfId="0" applyNumberFormat="1" applyFont="1" applyAlignment="1">
      <alignment horizontal="center"/>
    </xf>
    <xf numFmtId="0" fontId="1" fillId="2" borderId="0" xfId="0" applyFont="1" applyFill="1" applyBorder="1" applyAlignment="1" applyProtection="1">
      <alignment horizontal="center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/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1" fillId="0" borderId="1" xfId="1" applyFont="1" applyBorder="1" applyAlignment="1">
      <alignment horizontal="center" vertical="center" wrapText="1"/>
    </xf>
    <xf numFmtId="0" fontId="2" fillId="2" borderId="0" xfId="0" applyFont="1" applyFill="1" applyBorder="1" applyAlignment="1" applyProtection="1">
      <alignment horizontal="center"/>
    </xf>
    <xf numFmtId="0" fontId="12" fillId="0" borderId="0" xfId="0" applyFont="1"/>
    <xf numFmtId="0" fontId="1" fillId="6" borderId="1" xfId="0" applyFont="1" applyFill="1" applyBorder="1" applyAlignment="1">
      <alignment vertical="center" wrapText="1"/>
    </xf>
    <xf numFmtId="0" fontId="1" fillId="6" borderId="1" xfId="0" applyFont="1" applyFill="1" applyBorder="1" applyAlignment="1">
      <alignment horizontal="center" vertical="center" wrapText="1"/>
    </xf>
    <xf numFmtId="2" fontId="1" fillId="6" borderId="1" xfId="0" applyNumberFormat="1" applyFont="1" applyFill="1" applyBorder="1" applyAlignment="1">
      <alignment horizontal="center" vertical="center" wrapText="1"/>
    </xf>
    <xf numFmtId="2" fontId="1" fillId="6" borderId="1" xfId="0" applyNumberFormat="1" applyFont="1" applyFill="1" applyBorder="1" applyAlignment="1" applyProtection="1">
      <alignment horizontal="center"/>
    </xf>
    <xf numFmtId="0" fontId="4" fillId="6" borderId="0" xfId="0" applyFont="1" applyFill="1"/>
    <xf numFmtId="0" fontId="1" fillId="6" borderId="1" xfId="0" applyFont="1" applyFill="1" applyBorder="1" applyAlignment="1">
      <alignment horizontal="left" vertical="center" wrapText="1"/>
    </xf>
    <xf numFmtId="1" fontId="1" fillId="6" borderId="1" xfId="0" applyNumberFormat="1" applyFont="1" applyFill="1" applyBorder="1" applyAlignment="1" applyProtection="1">
      <alignment horizontal="center"/>
    </xf>
    <xf numFmtId="0" fontId="1" fillId="6" borderId="1" xfId="0" applyFont="1" applyFill="1" applyBorder="1"/>
    <xf numFmtId="0" fontId="1" fillId="6" borderId="1" xfId="0" applyFont="1" applyFill="1" applyBorder="1" applyAlignment="1">
      <alignment horizontal="center"/>
    </xf>
    <xf numFmtId="2" fontId="14" fillId="6" borderId="1" xfId="0" applyNumberFormat="1" applyFont="1" applyFill="1" applyBorder="1" applyAlignment="1">
      <alignment horizontal="center" vertical="center" wrapText="1"/>
    </xf>
    <xf numFmtId="2" fontId="14" fillId="0" borderId="1" xfId="0" applyNumberFormat="1" applyFont="1" applyBorder="1" applyAlignment="1">
      <alignment horizontal="center" vertical="center" wrapText="1"/>
    </xf>
    <xf numFmtId="1" fontId="2" fillId="2" borderId="0" xfId="0" applyNumberFormat="1" applyFont="1" applyFill="1" applyBorder="1" applyAlignment="1" applyProtection="1">
      <alignment horizontal="center"/>
    </xf>
    <xf numFmtId="1" fontId="1" fillId="2" borderId="0" xfId="0" applyNumberFormat="1" applyFont="1" applyFill="1" applyBorder="1" applyAlignment="1" applyProtection="1">
      <alignment horizontal="center"/>
    </xf>
    <xf numFmtId="1" fontId="1" fillId="2" borderId="1" xfId="0" applyNumberFormat="1" applyFont="1" applyFill="1" applyBorder="1" applyAlignment="1" applyProtection="1">
      <alignment horizontal="center" vertical="center"/>
    </xf>
    <xf numFmtId="1" fontId="16" fillId="6" borderId="1" xfId="0" applyNumberFormat="1" applyFont="1" applyFill="1" applyBorder="1" applyAlignment="1">
      <alignment horizontal="center" vertical="center" wrapText="1"/>
    </xf>
    <xf numFmtId="1" fontId="14" fillId="4" borderId="1" xfId="0" applyNumberFormat="1" applyFont="1" applyFill="1" applyBorder="1" applyAlignment="1">
      <alignment horizontal="center" vertical="center" wrapText="1"/>
    </xf>
    <xf numFmtId="1" fontId="14" fillId="4" borderId="1" xfId="0" applyNumberFormat="1" applyFont="1" applyFill="1" applyBorder="1" applyAlignment="1">
      <alignment horizontal="center"/>
    </xf>
    <xf numFmtId="1" fontId="4" fillId="0" borderId="0" xfId="0" applyNumberFormat="1" applyFont="1" applyAlignment="1">
      <alignment horizontal="center"/>
    </xf>
    <xf numFmtId="1" fontId="8" fillId="0" borderId="0" xfId="0" applyNumberFormat="1" applyFont="1" applyAlignment="1">
      <alignment horizontal="center"/>
    </xf>
    <xf numFmtId="1" fontId="7" fillId="2" borderId="0" xfId="0" applyNumberFormat="1" applyFont="1" applyFill="1" applyBorder="1" applyAlignment="1" applyProtection="1">
      <alignment horizontal="center"/>
    </xf>
    <xf numFmtId="1" fontId="8" fillId="2" borderId="0" xfId="0" applyNumberFormat="1" applyFont="1" applyFill="1" applyBorder="1" applyAlignment="1" applyProtection="1">
      <alignment horizontal="center"/>
    </xf>
    <xf numFmtId="1" fontId="3" fillId="2" borderId="0" xfId="0" applyNumberFormat="1" applyFont="1" applyFill="1" applyBorder="1" applyAlignment="1" applyProtection="1">
      <alignment horizontal="center"/>
    </xf>
    <xf numFmtId="1" fontId="6" fillId="0" borderId="0" xfId="0" applyNumberFormat="1" applyFont="1" applyFill="1" applyBorder="1" applyAlignment="1" applyProtection="1">
      <alignment horizontal="center"/>
    </xf>
    <xf numFmtId="1" fontId="8" fillId="2" borderId="1" xfId="0" applyNumberFormat="1" applyFont="1" applyFill="1" applyBorder="1" applyAlignment="1" applyProtection="1">
      <alignment horizontal="center" vertical="center"/>
    </xf>
    <xf numFmtId="1" fontId="8" fillId="3" borderId="1" xfId="0" applyNumberFormat="1" applyFont="1" applyFill="1" applyBorder="1" applyAlignment="1" applyProtection="1">
      <alignment horizontal="center" vertical="center"/>
    </xf>
    <xf numFmtId="1" fontId="3" fillId="3" borderId="1" xfId="0" applyNumberFormat="1" applyFont="1" applyFill="1" applyBorder="1" applyAlignment="1" applyProtection="1">
      <alignment horizontal="center" vertical="center"/>
    </xf>
    <xf numFmtId="1" fontId="3" fillId="3" borderId="2" xfId="0" applyNumberFormat="1" applyFont="1" applyFill="1" applyBorder="1" applyAlignment="1" applyProtection="1">
      <alignment horizontal="center" vertical="center"/>
    </xf>
    <xf numFmtId="1" fontId="14" fillId="4" borderId="1" xfId="0" applyNumberFormat="1" applyFont="1" applyFill="1" applyBorder="1" applyAlignment="1" applyProtection="1">
      <alignment horizontal="center"/>
    </xf>
    <xf numFmtId="1" fontId="3" fillId="5" borderId="2" xfId="0" applyNumberFormat="1" applyFont="1" applyFill="1" applyBorder="1" applyAlignment="1" applyProtection="1">
      <alignment horizontal="center" vertical="center"/>
    </xf>
    <xf numFmtId="1" fontId="3" fillId="5" borderId="1" xfId="0" applyNumberFormat="1" applyFont="1" applyFill="1" applyBorder="1" applyAlignment="1" applyProtection="1">
      <alignment horizontal="center" vertical="center"/>
    </xf>
    <xf numFmtId="1" fontId="3" fillId="3" borderId="2" xfId="0" quotePrefix="1" applyNumberFormat="1" applyFont="1" applyFill="1" applyBorder="1" applyAlignment="1" applyProtection="1">
      <alignment horizontal="center" vertical="center"/>
    </xf>
    <xf numFmtId="1" fontId="9" fillId="0" borderId="0" xfId="0" applyNumberFormat="1" applyFont="1" applyAlignment="1">
      <alignment horizontal="center"/>
    </xf>
    <xf numFmtId="1" fontId="16" fillId="6" borderId="1" xfId="0" applyNumberFormat="1" applyFont="1" applyFill="1" applyBorder="1" applyAlignment="1">
      <alignment horizontal="center"/>
    </xf>
    <xf numFmtId="1" fontId="15" fillId="4" borderId="1" xfId="0" quotePrefix="1" applyNumberFormat="1" applyFont="1" applyFill="1" applyBorder="1" applyAlignment="1">
      <alignment horizontal="center" vertical="center" wrapText="1"/>
    </xf>
    <xf numFmtId="1" fontId="14" fillId="6" borderId="1" xfId="0" applyNumberFormat="1" applyFont="1" applyFill="1" applyBorder="1" applyAlignment="1">
      <alignment horizontal="center" vertical="center" wrapText="1"/>
    </xf>
    <xf numFmtId="1" fontId="14" fillId="6" borderId="1" xfId="0" applyNumberFormat="1" applyFont="1" applyFill="1" applyBorder="1" applyAlignment="1" applyProtection="1">
      <alignment horizontal="center"/>
    </xf>
    <xf numFmtId="0" fontId="1" fillId="6" borderId="1" xfId="0" applyFont="1" applyFill="1" applyBorder="1" applyAlignment="1">
      <alignment horizontal="justify" vertical="center" wrapText="1"/>
    </xf>
    <xf numFmtId="0" fontId="11" fillId="6" borderId="1" xfId="1" applyFont="1" applyFill="1" applyBorder="1" applyAlignment="1">
      <alignment vertical="center" wrapText="1"/>
    </xf>
    <xf numFmtId="0" fontId="20" fillId="6" borderId="1" xfId="0" applyFont="1" applyFill="1" applyBorder="1"/>
    <xf numFmtId="0" fontId="1" fillId="6" borderId="0" xfId="0" applyFont="1" applyFill="1" applyBorder="1"/>
    <xf numFmtId="1" fontId="16" fillId="6" borderId="1" xfId="0" applyNumberFormat="1" applyFont="1" applyFill="1" applyBorder="1" applyAlignment="1" applyProtection="1">
      <alignment horizontal="center"/>
    </xf>
    <xf numFmtId="1" fontId="16" fillId="6" borderId="1" xfId="0" quotePrefix="1" applyNumberFormat="1" applyFont="1" applyFill="1" applyBorder="1" applyAlignment="1">
      <alignment horizontal="center" vertical="center" wrapText="1"/>
    </xf>
    <xf numFmtId="1" fontId="13" fillId="4" borderId="1" xfId="0" applyNumberFormat="1" applyFont="1" applyFill="1" applyBorder="1" applyAlignment="1">
      <alignment horizontal="center"/>
    </xf>
    <xf numFmtId="1" fontId="13" fillId="4" borderId="1" xfId="0" applyNumberFormat="1" applyFont="1" applyFill="1" applyBorder="1" applyAlignment="1">
      <alignment horizontal="center" vertical="center" wrapText="1"/>
    </xf>
    <xf numFmtId="0" fontId="1" fillId="7" borderId="1" xfId="0" applyFont="1" applyFill="1" applyBorder="1"/>
    <xf numFmtId="0" fontId="11" fillId="7" borderId="1" xfId="1" applyFont="1" applyFill="1" applyBorder="1" applyAlignment="1">
      <alignment vertical="center" wrapText="1"/>
    </xf>
    <xf numFmtId="0" fontId="1" fillId="7" borderId="1" xfId="0" applyFont="1" applyFill="1" applyBorder="1" applyAlignment="1">
      <alignment vertical="center" wrapText="1"/>
    </xf>
    <xf numFmtId="0" fontId="18" fillId="0" borderId="5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2" xfId="0" applyNumberFormat="1" applyFont="1" applyBorder="1" applyAlignment="1">
      <alignment horizontal="center"/>
    </xf>
    <xf numFmtId="0" fontId="13" fillId="2" borderId="1" xfId="0" applyNumberFormat="1" applyFont="1" applyFill="1" applyBorder="1" applyAlignment="1" applyProtection="1">
      <alignment horizontal="center"/>
    </xf>
    <xf numFmtId="0" fontId="1" fillId="2" borderId="1" xfId="0" applyNumberFormat="1" applyFont="1" applyFill="1" applyBorder="1" applyAlignment="1" applyProtection="1">
      <alignment horizontal="center"/>
    </xf>
    <xf numFmtId="0" fontId="17" fillId="0" borderId="5" xfId="0" applyNumberFormat="1" applyFont="1" applyBorder="1" applyAlignment="1">
      <alignment horizontal="center" vertical="center"/>
    </xf>
    <xf numFmtId="0" fontId="17" fillId="0" borderId="6" xfId="0" applyNumberFormat="1" applyFont="1" applyBorder="1" applyAlignment="1">
      <alignment horizontal="center" vertical="center"/>
    </xf>
    <xf numFmtId="0" fontId="17" fillId="0" borderId="2" xfId="0" applyNumberFormat="1" applyFont="1" applyBorder="1" applyAlignment="1">
      <alignment horizontal="center" vertical="center"/>
    </xf>
    <xf numFmtId="2" fontId="1" fillId="2" borderId="1" xfId="0" applyNumberFormat="1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/>
    </xf>
    <xf numFmtId="1" fontId="8" fillId="3" borderId="3" xfId="0" applyNumberFormat="1" applyFont="1" applyFill="1" applyBorder="1" applyAlignment="1" applyProtection="1">
      <alignment horizontal="center" vertical="center"/>
    </xf>
    <xf numFmtId="1" fontId="8" fillId="3" borderId="4" xfId="0" applyNumberFormat="1" applyFont="1" applyFill="1" applyBorder="1" applyAlignment="1" applyProtection="1">
      <alignment horizontal="center" vertic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2" borderId="1" xfId="0" applyFont="1" applyFill="1" applyBorder="1" applyAlignment="1" applyProtection="1">
      <alignment horizontal="center" vertical="center" wrapText="1"/>
    </xf>
    <xf numFmtId="1" fontId="1" fillId="2" borderId="5" xfId="0" applyNumberFormat="1" applyFont="1" applyFill="1" applyBorder="1" applyAlignment="1" applyProtection="1">
      <alignment horizontal="center" vertical="center"/>
    </xf>
    <xf numFmtId="1" fontId="1" fillId="2" borderId="6" xfId="0" applyNumberFormat="1" applyFont="1" applyFill="1" applyBorder="1" applyAlignment="1" applyProtection="1">
      <alignment horizontal="center" vertical="center"/>
    </xf>
    <xf numFmtId="1" fontId="1" fillId="2" borderId="2" xfId="0" applyNumberFormat="1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/>
    </xf>
    <xf numFmtId="0" fontId="1" fillId="2" borderId="1" xfId="0" applyFont="1" applyFill="1" applyBorder="1" applyAlignment="1" applyProtection="1">
      <alignment horizontal="left" vertical="center"/>
    </xf>
    <xf numFmtId="1" fontId="1" fillId="2" borderId="3" xfId="0" applyNumberFormat="1" applyFont="1" applyFill="1" applyBorder="1" applyAlignment="1" applyProtection="1">
      <alignment horizontal="center" vertical="center"/>
    </xf>
    <xf numFmtId="1" fontId="1" fillId="2" borderId="4" xfId="0" applyNumberFormat="1" applyFont="1" applyFill="1" applyBorder="1" applyAlignment="1" applyProtection="1">
      <alignment horizontal="center" vertical="center"/>
    </xf>
  </cellXfs>
  <cellStyles count="3">
    <cellStyle name="Normaallaad" xfId="0" builtinId="0"/>
    <cellStyle name="Normal 2" xfId="1" xr:uid="{00000000-0005-0000-0000-000000000000}"/>
    <cellStyle name="Обычный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11"/>
  <sheetViews>
    <sheetView showGridLines="0" tabSelected="1" zoomScale="130" zoomScaleNormal="130" workbookViewId="0">
      <selection activeCell="A14" sqref="A14"/>
    </sheetView>
  </sheetViews>
  <sheetFormatPr defaultRowHeight="12.75" x14ac:dyDescent="0.2"/>
  <cols>
    <col min="1" max="1" width="18.875" style="4" customWidth="1"/>
    <col min="2" max="2" width="5.875" style="6" customWidth="1"/>
    <col min="3" max="3" width="8.5" style="4" customWidth="1"/>
    <col min="4" max="4" width="2.375" style="6" customWidth="1"/>
    <col min="5" max="5" width="7.125" style="11" bestFit="1" customWidth="1"/>
    <col min="6" max="8" width="5.25" style="39" customWidth="1"/>
    <col min="9" max="9" width="5.25" style="53" bestFit="1" customWidth="1"/>
    <col min="10" max="11" width="5.25" style="39" bestFit="1" customWidth="1"/>
    <col min="12" max="12" width="5.375" style="39" bestFit="1" customWidth="1"/>
    <col min="13" max="13" width="6.125" style="53" customWidth="1"/>
    <col min="14" max="14" width="4.5" style="39" bestFit="1" customWidth="1"/>
    <col min="15" max="15" width="7.25" style="53" bestFit="1" customWidth="1"/>
    <col min="16" max="16" width="8.375" style="4" customWidth="1"/>
    <col min="17" max="18" width="9" style="4"/>
    <col min="19" max="19" width="19.125" style="4" customWidth="1"/>
    <col min="20" max="16384" width="9" style="4"/>
  </cols>
  <sheetData>
    <row r="1" spans="1:17" s="1" customFormat="1" x14ac:dyDescent="0.2">
      <c r="A1" s="93" t="s">
        <v>0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40"/>
    </row>
    <row r="2" spans="1:17" s="1" customFormat="1" x14ac:dyDescent="0.2">
      <c r="A2" s="94" t="s">
        <v>57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40"/>
    </row>
    <row r="3" spans="1:17" s="1" customFormat="1" x14ac:dyDescent="0.2">
      <c r="A3" s="2"/>
      <c r="B3" s="2"/>
      <c r="C3" s="2"/>
      <c r="D3" s="20"/>
      <c r="E3" s="9"/>
      <c r="F3" s="33"/>
      <c r="G3" s="33"/>
      <c r="H3" s="33"/>
      <c r="I3" s="41"/>
      <c r="J3" s="33"/>
      <c r="K3" s="33"/>
      <c r="L3" s="33"/>
      <c r="M3" s="41"/>
      <c r="N3" s="33"/>
      <c r="O3" s="40"/>
    </row>
    <row r="4" spans="1:17" s="1" customFormat="1" x14ac:dyDescent="0.2">
      <c r="A4" s="3"/>
      <c r="B4" s="12"/>
      <c r="C4" s="3"/>
      <c r="D4" s="12"/>
      <c r="E4" s="10"/>
      <c r="F4" s="34"/>
      <c r="G4" s="34"/>
      <c r="H4" s="34"/>
      <c r="I4" s="42"/>
      <c r="J4" s="34"/>
      <c r="K4" s="34"/>
      <c r="L4" s="34"/>
      <c r="M4" s="43"/>
      <c r="N4" s="44"/>
      <c r="O4" s="40"/>
      <c r="Q4" s="1" t="s">
        <v>116</v>
      </c>
    </row>
    <row r="5" spans="1:17" x14ac:dyDescent="0.2">
      <c r="A5" s="95" t="s">
        <v>1</v>
      </c>
      <c r="B5" s="89" t="s">
        <v>2</v>
      </c>
      <c r="C5" s="89" t="s">
        <v>3</v>
      </c>
      <c r="D5" s="89" t="s">
        <v>34</v>
      </c>
      <c r="E5" s="83" t="s">
        <v>13</v>
      </c>
      <c r="F5" s="84" t="s">
        <v>4</v>
      </c>
      <c r="G5" s="84"/>
      <c r="H5" s="84"/>
      <c r="I5" s="84"/>
      <c r="J5" s="90" t="s">
        <v>5</v>
      </c>
      <c r="K5" s="91"/>
      <c r="L5" s="92"/>
      <c r="M5" s="45"/>
      <c r="N5" s="96" t="s">
        <v>7</v>
      </c>
      <c r="O5" s="85" t="s">
        <v>6</v>
      </c>
      <c r="P5" s="87"/>
    </row>
    <row r="6" spans="1:17" x14ac:dyDescent="0.2">
      <c r="A6" s="95"/>
      <c r="B6" s="89"/>
      <c r="C6" s="89"/>
      <c r="D6" s="89"/>
      <c r="E6" s="83"/>
      <c r="F6" s="35" t="s">
        <v>8</v>
      </c>
      <c r="G6" s="35" t="s">
        <v>9</v>
      </c>
      <c r="H6" s="35" t="s">
        <v>10</v>
      </c>
      <c r="I6" s="46" t="s">
        <v>11</v>
      </c>
      <c r="J6" s="35" t="s">
        <v>8</v>
      </c>
      <c r="K6" s="35" t="s">
        <v>9</v>
      </c>
      <c r="L6" s="35" t="s">
        <v>10</v>
      </c>
      <c r="M6" s="47" t="s">
        <v>11</v>
      </c>
      <c r="N6" s="97"/>
      <c r="O6" s="86"/>
      <c r="P6" s="88"/>
    </row>
    <row r="7" spans="1:17" x14ac:dyDescent="0.2">
      <c r="A7" s="80">
        <v>45</v>
      </c>
      <c r="B7" s="81"/>
      <c r="C7" s="81"/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  <c r="O7" s="81"/>
      <c r="P7" s="82"/>
    </row>
    <row r="8" spans="1:17" s="1" customFormat="1" x14ac:dyDescent="0.2">
      <c r="A8" s="29" t="s">
        <v>65</v>
      </c>
      <c r="B8" s="13">
        <v>2009</v>
      </c>
      <c r="C8" s="15" t="s">
        <v>15</v>
      </c>
      <c r="D8" s="13">
        <v>3</v>
      </c>
      <c r="E8" s="14">
        <v>40.6</v>
      </c>
      <c r="F8" s="54">
        <v>10</v>
      </c>
      <c r="G8" s="54">
        <v>11</v>
      </c>
      <c r="H8" s="54">
        <v>12</v>
      </c>
      <c r="I8" s="48">
        <v>12</v>
      </c>
      <c r="J8" s="54">
        <v>13</v>
      </c>
      <c r="K8" s="62">
        <v>14</v>
      </c>
      <c r="L8" s="62">
        <v>15</v>
      </c>
      <c r="M8" s="47">
        <v>15</v>
      </c>
      <c r="N8" s="7">
        <v>8</v>
      </c>
      <c r="O8" s="47">
        <f t="shared" ref="O8:O15" si="0">I8+M8</f>
        <v>27</v>
      </c>
      <c r="P8" s="5">
        <f t="shared" ref="P8:P15" si="1">IF(O8=0,0,10^(0.75194503*LOG10(E8/174.393)^2)*O8)</f>
        <v>54.033454819594013</v>
      </c>
      <c r="Q8" s="4"/>
    </row>
    <row r="9" spans="1:17" s="1" customFormat="1" x14ac:dyDescent="0.2">
      <c r="A9" s="60" t="s">
        <v>89</v>
      </c>
      <c r="B9" s="17">
        <v>2007</v>
      </c>
      <c r="C9" s="18" t="s">
        <v>12</v>
      </c>
      <c r="D9" s="17">
        <v>5</v>
      </c>
      <c r="E9" s="14">
        <v>31.75</v>
      </c>
      <c r="F9" s="36">
        <v>10</v>
      </c>
      <c r="G9" s="38">
        <v>12</v>
      </c>
      <c r="H9" s="36">
        <v>12</v>
      </c>
      <c r="I9" s="48">
        <v>12</v>
      </c>
      <c r="J9" s="36">
        <v>12</v>
      </c>
      <c r="K9" s="36">
        <v>15</v>
      </c>
      <c r="L9" s="36">
        <v>16</v>
      </c>
      <c r="M9" s="47">
        <v>16</v>
      </c>
      <c r="N9" s="7">
        <v>7</v>
      </c>
      <c r="O9" s="47">
        <f t="shared" si="0"/>
        <v>28</v>
      </c>
      <c r="P9" s="5">
        <f t="shared" si="1"/>
        <v>72.224451213464974</v>
      </c>
      <c r="Q9" s="4"/>
    </row>
    <row r="10" spans="1:17" s="1" customFormat="1" x14ac:dyDescent="0.2">
      <c r="A10" s="27" t="s">
        <v>66</v>
      </c>
      <c r="B10" s="17">
        <v>2007</v>
      </c>
      <c r="C10" s="18" t="s">
        <v>15</v>
      </c>
      <c r="D10" s="17">
        <v>15</v>
      </c>
      <c r="E10" s="14">
        <v>44.7</v>
      </c>
      <c r="F10" s="36">
        <v>15</v>
      </c>
      <c r="G10" s="54">
        <v>17</v>
      </c>
      <c r="H10" s="36">
        <v>19</v>
      </c>
      <c r="I10" s="48">
        <v>19</v>
      </c>
      <c r="J10" s="36">
        <v>20</v>
      </c>
      <c r="K10" s="36">
        <v>21</v>
      </c>
      <c r="L10" s="36">
        <v>22</v>
      </c>
      <c r="M10" s="47">
        <v>22</v>
      </c>
      <c r="N10" s="7">
        <v>6</v>
      </c>
      <c r="O10" s="47">
        <f t="shared" si="0"/>
        <v>41</v>
      </c>
      <c r="P10" s="5">
        <f t="shared" si="1"/>
        <v>75.096707657151214</v>
      </c>
      <c r="Q10" s="4"/>
    </row>
    <row r="11" spans="1:17" s="1" customFormat="1" ht="12" customHeight="1" x14ac:dyDescent="0.2">
      <c r="A11" s="61" t="s">
        <v>67</v>
      </c>
      <c r="B11" s="13">
        <v>2007</v>
      </c>
      <c r="C11" s="15" t="s">
        <v>15</v>
      </c>
      <c r="D11" s="13">
        <v>19</v>
      </c>
      <c r="E11" s="14">
        <v>45</v>
      </c>
      <c r="F11" s="54">
        <v>15</v>
      </c>
      <c r="G11" s="54">
        <v>17</v>
      </c>
      <c r="H11" s="54">
        <v>18</v>
      </c>
      <c r="I11" s="48">
        <v>18</v>
      </c>
      <c r="J11" s="54">
        <v>20</v>
      </c>
      <c r="K11" s="62">
        <v>23</v>
      </c>
      <c r="L11" s="62">
        <v>25</v>
      </c>
      <c r="M11" s="47">
        <v>25</v>
      </c>
      <c r="N11" s="7">
        <v>5</v>
      </c>
      <c r="O11" s="47">
        <f t="shared" si="0"/>
        <v>43</v>
      </c>
      <c r="P11" s="5">
        <f t="shared" si="1"/>
        <v>78.294079267396157</v>
      </c>
      <c r="Q11" s="4"/>
    </row>
    <row r="12" spans="1:17" x14ac:dyDescent="0.2">
      <c r="A12" s="15" t="s">
        <v>104</v>
      </c>
      <c r="B12" s="13">
        <v>2007</v>
      </c>
      <c r="C12" s="15" t="s">
        <v>25</v>
      </c>
      <c r="D12" s="13">
        <v>22</v>
      </c>
      <c r="E12" s="14">
        <v>43.45</v>
      </c>
      <c r="F12" s="54">
        <v>22</v>
      </c>
      <c r="G12" s="54">
        <v>24</v>
      </c>
      <c r="H12" s="54">
        <v>25</v>
      </c>
      <c r="I12" s="48">
        <v>25</v>
      </c>
      <c r="J12" s="54">
        <v>30</v>
      </c>
      <c r="K12" s="62">
        <v>33</v>
      </c>
      <c r="L12" s="62">
        <v>35</v>
      </c>
      <c r="M12" s="47">
        <v>35</v>
      </c>
      <c r="N12" s="7">
        <v>4</v>
      </c>
      <c r="O12" s="47">
        <f t="shared" si="0"/>
        <v>60</v>
      </c>
      <c r="P12" s="5">
        <f t="shared" si="1"/>
        <v>112.73388720252494</v>
      </c>
    </row>
    <row r="13" spans="1:17" x14ac:dyDescent="0.2">
      <c r="A13" s="27" t="s">
        <v>30</v>
      </c>
      <c r="B13" s="17">
        <v>2008</v>
      </c>
      <c r="C13" s="18" t="s">
        <v>15</v>
      </c>
      <c r="D13" s="17">
        <v>36</v>
      </c>
      <c r="E13" s="14">
        <v>34.5</v>
      </c>
      <c r="F13" s="36">
        <v>25</v>
      </c>
      <c r="G13" s="54">
        <v>30</v>
      </c>
      <c r="H13" s="36">
        <v>32</v>
      </c>
      <c r="I13" s="48">
        <v>32</v>
      </c>
      <c r="J13" s="36">
        <v>35</v>
      </c>
      <c r="K13" s="36">
        <v>40</v>
      </c>
      <c r="L13" s="36">
        <v>42</v>
      </c>
      <c r="M13" s="47">
        <v>42</v>
      </c>
      <c r="N13" s="7">
        <v>2</v>
      </c>
      <c r="O13" s="47">
        <f t="shared" si="0"/>
        <v>74</v>
      </c>
      <c r="P13" s="5">
        <f t="shared" si="1"/>
        <v>174.42176934609745</v>
      </c>
    </row>
    <row r="14" spans="1:17" x14ac:dyDescent="0.2">
      <c r="A14" s="66" t="s">
        <v>79</v>
      </c>
      <c r="B14" s="13">
        <v>2008</v>
      </c>
      <c r="C14" s="15" t="s">
        <v>51</v>
      </c>
      <c r="D14" s="13">
        <v>45</v>
      </c>
      <c r="E14" s="14">
        <v>30.2</v>
      </c>
      <c r="F14" s="54">
        <v>27</v>
      </c>
      <c r="G14" s="38">
        <v>29</v>
      </c>
      <c r="H14" s="54">
        <v>29</v>
      </c>
      <c r="I14" s="48">
        <v>29</v>
      </c>
      <c r="J14" s="54">
        <v>35</v>
      </c>
      <c r="K14" s="49">
        <v>38</v>
      </c>
      <c r="L14" s="62">
        <v>38</v>
      </c>
      <c r="M14" s="47">
        <v>38</v>
      </c>
      <c r="N14" s="7">
        <v>3</v>
      </c>
      <c r="O14" s="47">
        <f t="shared" si="0"/>
        <v>67</v>
      </c>
      <c r="P14" s="5">
        <f t="shared" si="1"/>
        <v>182.86883355399274</v>
      </c>
    </row>
    <row r="15" spans="1:17" x14ac:dyDescent="0.2">
      <c r="A15" s="58" t="s">
        <v>16</v>
      </c>
      <c r="B15" s="17">
        <v>2004</v>
      </c>
      <c r="C15" s="15" t="s">
        <v>15</v>
      </c>
      <c r="D15" s="13">
        <v>47</v>
      </c>
      <c r="E15" s="14">
        <v>42</v>
      </c>
      <c r="F15" s="54">
        <v>40</v>
      </c>
      <c r="G15" s="54">
        <v>42</v>
      </c>
      <c r="H15" s="37">
        <v>44</v>
      </c>
      <c r="I15" s="48">
        <v>42</v>
      </c>
      <c r="J15" s="54">
        <v>47</v>
      </c>
      <c r="K15" s="36">
        <v>50</v>
      </c>
      <c r="L15" s="36">
        <v>53</v>
      </c>
      <c r="M15" s="47">
        <v>53</v>
      </c>
      <c r="N15" s="7">
        <v>1</v>
      </c>
      <c r="O15" s="47">
        <f t="shared" si="0"/>
        <v>95</v>
      </c>
      <c r="P15" s="5">
        <f t="shared" si="1"/>
        <v>184.14906846600852</v>
      </c>
    </row>
    <row r="16" spans="1:17" x14ac:dyDescent="0.2">
      <c r="A16" s="69">
        <v>50</v>
      </c>
      <c r="B16" s="70"/>
      <c r="C16" s="70"/>
      <c r="D16" s="70"/>
      <c r="E16" s="70"/>
      <c r="F16" s="70"/>
      <c r="G16" s="70"/>
      <c r="H16" s="70"/>
      <c r="I16" s="70"/>
      <c r="J16" s="70"/>
      <c r="K16" s="70"/>
      <c r="L16" s="70"/>
      <c r="M16" s="70"/>
      <c r="N16" s="70"/>
      <c r="O16" s="70"/>
      <c r="P16" s="71"/>
    </row>
    <row r="17" spans="1:16" x14ac:dyDescent="0.2">
      <c r="A17" s="29" t="s">
        <v>95</v>
      </c>
      <c r="B17" s="13">
        <v>2009</v>
      </c>
      <c r="C17" s="15" t="s">
        <v>15</v>
      </c>
      <c r="D17" s="13">
        <v>34</v>
      </c>
      <c r="E17" s="14">
        <v>45.2</v>
      </c>
      <c r="F17" s="54">
        <v>18</v>
      </c>
      <c r="G17" s="54">
        <v>20</v>
      </c>
      <c r="H17" s="38">
        <v>22</v>
      </c>
      <c r="I17" s="48">
        <v>20</v>
      </c>
      <c r="J17" s="54">
        <v>21</v>
      </c>
      <c r="K17" s="62">
        <v>23</v>
      </c>
      <c r="L17" s="62">
        <v>25</v>
      </c>
      <c r="M17" s="47">
        <v>25</v>
      </c>
      <c r="N17" s="7">
        <v>4</v>
      </c>
      <c r="O17" s="47">
        <f>I17+M17</f>
        <v>45</v>
      </c>
      <c r="P17" s="5">
        <f>IF(O17=0,0,10^(0.75194503*LOG10(E17/174.393)^2)*O17)</f>
        <v>81.615338099411446</v>
      </c>
    </row>
    <row r="18" spans="1:16" x14ac:dyDescent="0.2">
      <c r="A18" s="15" t="s">
        <v>106</v>
      </c>
      <c r="B18" s="13">
        <v>2007</v>
      </c>
      <c r="C18" s="15" t="s">
        <v>25</v>
      </c>
      <c r="D18" s="13">
        <v>39</v>
      </c>
      <c r="E18" s="14">
        <v>49.9</v>
      </c>
      <c r="F18" s="54">
        <v>25</v>
      </c>
      <c r="G18" s="54">
        <v>27</v>
      </c>
      <c r="H18" s="54">
        <v>29</v>
      </c>
      <c r="I18" s="48">
        <v>29</v>
      </c>
      <c r="J18" s="54">
        <v>30</v>
      </c>
      <c r="K18" s="62">
        <v>33</v>
      </c>
      <c r="L18" s="62">
        <v>36</v>
      </c>
      <c r="M18" s="47">
        <v>36</v>
      </c>
      <c r="N18" s="7">
        <v>3</v>
      </c>
      <c r="O18" s="47">
        <f>I18+M18</f>
        <v>65</v>
      </c>
      <c r="P18" s="5">
        <f>IF(O18=0,0,10^(0.75194503*LOG10(E18/174.393)^2)*O18)</f>
        <v>108.3861165135315</v>
      </c>
    </row>
    <row r="19" spans="1:16" x14ac:dyDescent="0.2">
      <c r="A19" s="29" t="s">
        <v>46</v>
      </c>
      <c r="B19" s="13">
        <v>2005</v>
      </c>
      <c r="C19" s="15" t="s">
        <v>12</v>
      </c>
      <c r="D19" s="13">
        <v>48</v>
      </c>
      <c r="E19" s="14">
        <v>49.7</v>
      </c>
      <c r="F19" s="54">
        <v>47</v>
      </c>
      <c r="G19" s="54">
        <v>50</v>
      </c>
      <c r="H19" s="38">
        <v>53</v>
      </c>
      <c r="I19" s="48">
        <v>50</v>
      </c>
      <c r="J19" s="54">
        <v>57</v>
      </c>
      <c r="K19" s="62">
        <v>59</v>
      </c>
      <c r="L19" s="49">
        <v>61</v>
      </c>
      <c r="M19" s="47">
        <v>59</v>
      </c>
      <c r="N19" s="7">
        <v>2</v>
      </c>
      <c r="O19" s="47">
        <f>I19+M19</f>
        <v>109</v>
      </c>
      <c r="P19" s="5">
        <f>IF(O19=0,0,10^(0.75194503*LOG10(E19/174.393)^2)*O19)</f>
        <v>182.3536701013432</v>
      </c>
    </row>
    <row r="20" spans="1:16" x14ac:dyDescent="0.2">
      <c r="A20" s="29" t="s">
        <v>90</v>
      </c>
      <c r="B20" s="13">
        <v>2006</v>
      </c>
      <c r="C20" s="15" t="s">
        <v>12</v>
      </c>
      <c r="D20" s="13">
        <v>55</v>
      </c>
      <c r="E20" s="14">
        <v>47.05</v>
      </c>
      <c r="F20" s="54">
        <v>51</v>
      </c>
      <c r="G20" s="54">
        <v>55</v>
      </c>
      <c r="H20" s="38">
        <v>57</v>
      </c>
      <c r="I20" s="48">
        <v>55</v>
      </c>
      <c r="J20" s="54">
        <v>61</v>
      </c>
      <c r="K20" s="62">
        <v>64</v>
      </c>
      <c r="L20" s="62">
        <v>66</v>
      </c>
      <c r="M20" s="47">
        <v>66</v>
      </c>
      <c r="N20" s="7">
        <v>1</v>
      </c>
      <c r="O20" s="47">
        <f>I20+M20</f>
        <v>121</v>
      </c>
      <c r="P20" s="5">
        <f>IF(O20=0,0,10^(0.75194503*LOG10(E20/174.393)^2)*O20)</f>
        <v>211.93841346835802</v>
      </c>
    </row>
    <row r="21" spans="1:16" hidden="1" x14ac:dyDescent="0.2">
      <c r="A21" s="69" t="s">
        <v>103</v>
      </c>
      <c r="B21" s="70"/>
      <c r="C21" s="70"/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71"/>
    </row>
    <row r="22" spans="1:16" hidden="1" x14ac:dyDescent="0.2">
      <c r="A22" s="15" t="s">
        <v>105</v>
      </c>
      <c r="B22" s="13">
        <v>2007</v>
      </c>
      <c r="C22" s="15" t="s">
        <v>25</v>
      </c>
      <c r="D22" s="13">
        <v>22</v>
      </c>
      <c r="E22" s="14">
        <v>60</v>
      </c>
      <c r="F22" s="54">
        <v>35</v>
      </c>
      <c r="G22" s="54">
        <v>40</v>
      </c>
      <c r="H22" s="54">
        <v>42</v>
      </c>
      <c r="I22" s="48">
        <v>42</v>
      </c>
      <c r="J22" s="54">
        <v>45</v>
      </c>
      <c r="K22" s="62">
        <v>48</v>
      </c>
      <c r="L22" s="62">
        <v>50</v>
      </c>
      <c r="M22" s="47">
        <v>50</v>
      </c>
      <c r="N22" s="7"/>
      <c r="O22" s="47">
        <f t="shared" ref="O22:O27" si="2">I22+M22</f>
        <v>92</v>
      </c>
      <c r="P22" s="5">
        <f t="shared" ref="P22:P27" si="3">IF(O22=0,0,10^(0.75194503*LOG10(E22/174.393)^2)*O22)</f>
        <v>133.42730072132028</v>
      </c>
    </row>
    <row r="23" spans="1:16" ht="13.5" hidden="1" customHeight="1" x14ac:dyDescent="0.2">
      <c r="A23" s="15" t="s">
        <v>26</v>
      </c>
      <c r="B23" s="13">
        <v>2006</v>
      </c>
      <c r="C23" s="15" t="s">
        <v>25</v>
      </c>
      <c r="D23" s="13">
        <v>36</v>
      </c>
      <c r="E23" s="14">
        <v>74.900000000000006</v>
      </c>
      <c r="F23" s="54">
        <v>37</v>
      </c>
      <c r="G23" s="54">
        <v>40</v>
      </c>
      <c r="H23" s="54">
        <v>42</v>
      </c>
      <c r="I23" s="48">
        <v>42</v>
      </c>
      <c r="J23" s="54">
        <v>47</v>
      </c>
      <c r="K23" s="62">
        <v>50</v>
      </c>
      <c r="L23" s="62">
        <v>53</v>
      </c>
      <c r="M23" s="47">
        <v>53</v>
      </c>
      <c r="N23" s="7"/>
      <c r="O23" s="47">
        <f t="shared" si="2"/>
        <v>95</v>
      </c>
      <c r="P23" s="5">
        <f t="shared" si="3"/>
        <v>119.95777428851639</v>
      </c>
    </row>
    <row r="24" spans="1:16" hidden="1" x14ac:dyDescent="0.2">
      <c r="A24" s="15" t="s">
        <v>107</v>
      </c>
      <c r="B24" s="13">
        <v>2006</v>
      </c>
      <c r="C24" s="15" t="s">
        <v>25</v>
      </c>
      <c r="D24" s="13">
        <v>39</v>
      </c>
      <c r="E24" s="14">
        <v>72.52</v>
      </c>
      <c r="F24" s="38">
        <v>47</v>
      </c>
      <c r="G24" s="54">
        <v>47</v>
      </c>
      <c r="H24" s="54">
        <v>50</v>
      </c>
      <c r="I24" s="48">
        <v>50</v>
      </c>
      <c r="J24" s="54">
        <v>57</v>
      </c>
      <c r="K24" s="49">
        <v>60</v>
      </c>
      <c r="L24" s="49">
        <v>60</v>
      </c>
      <c r="M24" s="47">
        <v>57</v>
      </c>
      <c r="N24" s="7"/>
      <c r="O24" s="47">
        <f t="shared" si="2"/>
        <v>107</v>
      </c>
      <c r="P24" s="5">
        <f t="shared" si="3"/>
        <v>137.58709492276282</v>
      </c>
    </row>
    <row r="25" spans="1:16" hidden="1" x14ac:dyDescent="0.2">
      <c r="A25" s="15" t="s">
        <v>108</v>
      </c>
      <c r="B25" s="13">
        <v>2003</v>
      </c>
      <c r="C25" s="15" t="s">
        <v>25</v>
      </c>
      <c r="D25" s="13">
        <v>55</v>
      </c>
      <c r="E25" s="14">
        <v>64.8</v>
      </c>
      <c r="F25" s="54">
        <v>47</v>
      </c>
      <c r="G25" s="54">
        <v>50</v>
      </c>
      <c r="H25" s="54">
        <v>52</v>
      </c>
      <c r="I25" s="48">
        <v>52</v>
      </c>
      <c r="J25" s="54">
        <v>65</v>
      </c>
      <c r="K25" s="62">
        <v>68</v>
      </c>
      <c r="L25" s="49">
        <v>70</v>
      </c>
      <c r="M25" s="47">
        <v>68</v>
      </c>
      <c r="N25" s="7"/>
      <c r="O25" s="47">
        <f t="shared" si="2"/>
        <v>120</v>
      </c>
      <c r="P25" s="5">
        <f t="shared" si="3"/>
        <v>165.26700790658671</v>
      </c>
    </row>
    <row r="26" spans="1:16" hidden="1" x14ac:dyDescent="0.2">
      <c r="A26" s="15" t="s">
        <v>35</v>
      </c>
      <c r="B26" s="13">
        <v>2001</v>
      </c>
      <c r="C26" s="15" t="s">
        <v>25</v>
      </c>
      <c r="D26" s="13">
        <v>69</v>
      </c>
      <c r="E26" s="14">
        <v>73</v>
      </c>
      <c r="F26" s="54">
        <v>65</v>
      </c>
      <c r="G26" s="54">
        <v>70</v>
      </c>
      <c r="H26" s="38">
        <v>73</v>
      </c>
      <c r="I26" s="48">
        <v>70</v>
      </c>
      <c r="J26" s="54">
        <v>95</v>
      </c>
      <c r="K26" s="49">
        <v>102</v>
      </c>
      <c r="L26" s="62">
        <v>102</v>
      </c>
      <c r="M26" s="47">
        <v>102</v>
      </c>
      <c r="N26" s="7"/>
      <c r="O26" s="47">
        <f t="shared" si="2"/>
        <v>172</v>
      </c>
      <c r="P26" s="5">
        <f t="shared" si="3"/>
        <v>220.33658025363727</v>
      </c>
    </row>
    <row r="27" spans="1:16" hidden="1" x14ac:dyDescent="0.2">
      <c r="A27" s="15" t="s">
        <v>27</v>
      </c>
      <c r="B27" s="13">
        <v>2004</v>
      </c>
      <c r="C27" s="15" t="s">
        <v>25</v>
      </c>
      <c r="D27" s="13">
        <v>78</v>
      </c>
      <c r="E27" s="14">
        <v>102</v>
      </c>
      <c r="F27" s="54">
        <v>97</v>
      </c>
      <c r="G27" s="54">
        <v>102</v>
      </c>
      <c r="H27" s="54">
        <v>105</v>
      </c>
      <c r="I27" s="48">
        <v>105</v>
      </c>
      <c r="J27" s="54">
        <v>117</v>
      </c>
      <c r="K27" s="62">
        <v>122</v>
      </c>
      <c r="L27" s="62">
        <v>127</v>
      </c>
      <c r="M27" s="47">
        <v>127</v>
      </c>
      <c r="N27" s="7"/>
      <c r="O27" s="47">
        <f t="shared" si="2"/>
        <v>232</v>
      </c>
      <c r="P27" s="5">
        <f t="shared" si="3"/>
        <v>254.85045333129727</v>
      </c>
    </row>
    <row r="28" spans="1:16" x14ac:dyDescent="0.2">
      <c r="A28" s="78" t="s">
        <v>36</v>
      </c>
      <c r="B28" s="79"/>
      <c r="C28" s="79"/>
      <c r="D28" s="79"/>
      <c r="E28" s="79"/>
      <c r="F28" s="79"/>
      <c r="G28" s="79"/>
      <c r="H28" s="79"/>
      <c r="I28" s="79"/>
      <c r="J28" s="79"/>
      <c r="K28" s="79"/>
      <c r="L28" s="79"/>
      <c r="M28" s="79"/>
      <c r="N28" s="79"/>
      <c r="O28" s="79"/>
      <c r="P28" s="79"/>
    </row>
    <row r="29" spans="1:16" x14ac:dyDescent="0.2">
      <c r="A29" s="22" t="s">
        <v>100</v>
      </c>
      <c r="B29" s="17">
        <v>2003</v>
      </c>
      <c r="C29" s="16" t="s">
        <v>12</v>
      </c>
      <c r="D29" s="17">
        <v>2</v>
      </c>
      <c r="E29" s="8">
        <v>95</v>
      </c>
      <c r="F29" s="54">
        <v>30</v>
      </c>
      <c r="G29" s="54">
        <v>35</v>
      </c>
      <c r="H29" s="38">
        <v>37</v>
      </c>
      <c r="I29" s="47">
        <v>35</v>
      </c>
      <c r="J29" s="54">
        <v>35</v>
      </c>
      <c r="K29" s="36">
        <v>41</v>
      </c>
      <c r="L29" s="37">
        <v>45</v>
      </c>
      <c r="M29" s="47">
        <v>41</v>
      </c>
      <c r="N29" s="7">
        <v>10</v>
      </c>
      <c r="O29" s="47">
        <f t="shared" ref="O29:O38" si="4">I29+M29</f>
        <v>76</v>
      </c>
      <c r="P29" s="5">
        <v>82.22</v>
      </c>
    </row>
    <row r="30" spans="1:16" x14ac:dyDescent="0.2">
      <c r="A30" s="22" t="s">
        <v>99</v>
      </c>
      <c r="B30" s="17">
        <v>2005</v>
      </c>
      <c r="C30" s="16" t="s">
        <v>12</v>
      </c>
      <c r="D30" s="17">
        <v>6</v>
      </c>
      <c r="E30" s="8">
        <v>50.5</v>
      </c>
      <c r="F30" s="54">
        <v>25</v>
      </c>
      <c r="G30" s="54">
        <v>27</v>
      </c>
      <c r="H30" s="54">
        <v>30</v>
      </c>
      <c r="I30" s="47">
        <v>30</v>
      </c>
      <c r="J30" s="54">
        <v>35</v>
      </c>
      <c r="K30" s="37">
        <v>40</v>
      </c>
      <c r="L30" s="36">
        <v>40</v>
      </c>
      <c r="M30" s="47">
        <v>40</v>
      </c>
      <c r="N30" s="7">
        <v>9</v>
      </c>
      <c r="O30" s="47">
        <f t="shared" si="4"/>
        <v>70</v>
      </c>
      <c r="P30" s="5">
        <v>100.25</v>
      </c>
    </row>
    <row r="31" spans="1:16" ht="13.5" customHeight="1" x14ac:dyDescent="0.2">
      <c r="A31" s="67" t="s">
        <v>77</v>
      </c>
      <c r="B31" s="19">
        <v>2003</v>
      </c>
      <c r="C31" s="16" t="s">
        <v>51</v>
      </c>
      <c r="D31" s="17">
        <v>9</v>
      </c>
      <c r="E31" s="14">
        <v>54.1</v>
      </c>
      <c r="F31" s="54">
        <v>27</v>
      </c>
      <c r="G31" s="54">
        <v>30</v>
      </c>
      <c r="H31" s="36">
        <v>32</v>
      </c>
      <c r="I31" s="47">
        <v>32</v>
      </c>
      <c r="J31" s="54">
        <v>37</v>
      </c>
      <c r="K31" s="36">
        <v>40</v>
      </c>
      <c r="L31" s="37">
        <v>43</v>
      </c>
      <c r="M31" s="47">
        <v>40</v>
      </c>
      <c r="N31" s="7">
        <v>8</v>
      </c>
      <c r="O31" s="47">
        <f t="shared" si="4"/>
        <v>72</v>
      </c>
      <c r="P31" s="5">
        <v>104.46</v>
      </c>
    </row>
    <row r="32" spans="1:16" x14ac:dyDescent="0.2">
      <c r="A32" s="22" t="s">
        <v>102</v>
      </c>
      <c r="B32" s="17">
        <v>2007</v>
      </c>
      <c r="C32" s="16" t="s">
        <v>12</v>
      </c>
      <c r="D32" s="17">
        <v>15</v>
      </c>
      <c r="E32" s="8">
        <v>41.04</v>
      </c>
      <c r="F32" s="54">
        <v>32</v>
      </c>
      <c r="G32" s="54">
        <v>34</v>
      </c>
      <c r="H32" s="38">
        <v>36</v>
      </c>
      <c r="I32" s="47">
        <v>34</v>
      </c>
      <c r="J32" s="54">
        <v>42</v>
      </c>
      <c r="K32" s="36">
        <v>44</v>
      </c>
      <c r="L32" s="36">
        <v>46</v>
      </c>
      <c r="M32" s="47">
        <v>46</v>
      </c>
      <c r="N32" s="7">
        <v>3</v>
      </c>
      <c r="O32" s="47">
        <f t="shared" si="4"/>
        <v>80</v>
      </c>
      <c r="P32" s="5">
        <v>144.88</v>
      </c>
    </row>
    <row r="33" spans="1:17" x14ac:dyDescent="0.2">
      <c r="A33" s="22" t="s">
        <v>43</v>
      </c>
      <c r="B33" s="17">
        <v>2006</v>
      </c>
      <c r="C33" s="16" t="s">
        <v>12</v>
      </c>
      <c r="D33" s="17">
        <v>19</v>
      </c>
      <c r="E33" s="8">
        <v>47.25</v>
      </c>
      <c r="F33" s="54">
        <v>33</v>
      </c>
      <c r="G33" s="54">
        <v>36</v>
      </c>
      <c r="H33" s="54">
        <v>38</v>
      </c>
      <c r="I33" s="48">
        <v>38</v>
      </c>
      <c r="J33" s="54">
        <v>44</v>
      </c>
      <c r="K33" s="36">
        <v>47</v>
      </c>
      <c r="L33" s="36">
        <v>50</v>
      </c>
      <c r="M33" s="47">
        <v>50</v>
      </c>
      <c r="N33" s="7">
        <v>5</v>
      </c>
      <c r="O33" s="47">
        <f t="shared" si="4"/>
        <v>88</v>
      </c>
      <c r="P33" s="5">
        <v>141.85</v>
      </c>
    </row>
    <row r="34" spans="1:17" ht="15" customHeight="1" x14ac:dyDescent="0.2">
      <c r="A34" s="22" t="s">
        <v>101</v>
      </c>
      <c r="B34" s="17">
        <v>2000</v>
      </c>
      <c r="C34" s="16" t="s">
        <v>12</v>
      </c>
      <c r="D34" s="17">
        <v>36</v>
      </c>
      <c r="E34" s="8">
        <v>60</v>
      </c>
      <c r="F34" s="54">
        <v>35</v>
      </c>
      <c r="G34" s="38">
        <v>37</v>
      </c>
      <c r="H34" s="38">
        <v>37</v>
      </c>
      <c r="I34" s="48">
        <v>35</v>
      </c>
      <c r="J34" s="54">
        <v>47</v>
      </c>
      <c r="K34" s="37">
        <v>51</v>
      </c>
      <c r="L34" s="36">
        <v>51</v>
      </c>
      <c r="M34" s="47">
        <v>51</v>
      </c>
      <c r="N34" s="7">
        <v>7</v>
      </c>
      <c r="O34" s="47">
        <f t="shared" si="4"/>
        <v>86</v>
      </c>
      <c r="P34" s="5">
        <v>116.19</v>
      </c>
    </row>
    <row r="35" spans="1:17" ht="14.25" customHeight="1" x14ac:dyDescent="0.2">
      <c r="A35" s="22" t="s">
        <v>28</v>
      </c>
      <c r="B35" s="17">
        <v>2001</v>
      </c>
      <c r="C35" s="16" t="s">
        <v>15</v>
      </c>
      <c r="D35" s="17">
        <v>39</v>
      </c>
      <c r="E35" s="8">
        <v>55</v>
      </c>
      <c r="F35" s="54">
        <v>37</v>
      </c>
      <c r="G35" s="54">
        <v>41</v>
      </c>
      <c r="H35" s="54">
        <v>43</v>
      </c>
      <c r="I35" s="48">
        <v>43</v>
      </c>
      <c r="J35" s="54">
        <v>45</v>
      </c>
      <c r="K35" s="36">
        <v>50</v>
      </c>
      <c r="L35" s="36">
        <v>53</v>
      </c>
      <c r="M35" s="47">
        <v>53</v>
      </c>
      <c r="N35" s="7">
        <v>6</v>
      </c>
      <c r="O35" s="47">
        <f t="shared" si="4"/>
        <v>96</v>
      </c>
      <c r="P35" s="5">
        <v>137.47999999999999</v>
      </c>
    </row>
    <row r="36" spans="1:17" ht="14.25" customHeight="1" x14ac:dyDescent="0.2">
      <c r="A36" s="67" t="s">
        <v>78</v>
      </c>
      <c r="B36" s="19">
        <v>2004</v>
      </c>
      <c r="C36" s="16" t="s">
        <v>51</v>
      </c>
      <c r="D36" s="17">
        <v>42</v>
      </c>
      <c r="E36" s="14">
        <v>69</v>
      </c>
      <c r="F36" s="54">
        <v>48</v>
      </c>
      <c r="G36" s="54">
        <v>52</v>
      </c>
      <c r="H36" s="36">
        <v>55</v>
      </c>
      <c r="I36" s="48">
        <v>55</v>
      </c>
      <c r="J36" s="54">
        <v>56</v>
      </c>
      <c r="K36" s="36">
        <v>60</v>
      </c>
      <c r="L36" s="37">
        <v>62</v>
      </c>
      <c r="M36" s="47">
        <v>60</v>
      </c>
      <c r="N36" s="7">
        <v>4</v>
      </c>
      <c r="O36" s="47">
        <f t="shared" si="4"/>
        <v>115</v>
      </c>
      <c r="P36" s="5">
        <v>143.03</v>
      </c>
    </row>
    <row r="37" spans="1:17" x14ac:dyDescent="0.2">
      <c r="A37" s="59" t="s">
        <v>54</v>
      </c>
      <c r="B37" s="19">
        <v>1992</v>
      </c>
      <c r="C37" s="16" t="s">
        <v>52</v>
      </c>
      <c r="D37" s="17">
        <v>49</v>
      </c>
      <c r="E37" s="14">
        <v>69.989999999999995</v>
      </c>
      <c r="F37" s="54">
        <v>70</v>
      </c>
      <c r="G37" s="54">
        <v>80</v>
      </c>
      <c r="H37" s="56" t="s">
        <v>111</v>
      </c>
      <c r="I37" s="47">
        <v>80</v>
      </c>
      <c r="J37" s="54">
        <v>90</v>
      </c>
      <c r="K37" s="56" t="s">
        <v>111</v>
      </c>
      <c r="L37" s="56" t="s">
        <v>111</v>
      </c>
      <c r="M37" s="47">
        <v>90</v>
      </c>
      <c r="N37" s="7">
        <v>2</v>
      </c>
      <c r="O37" s="47">
        <f t="shared" si="4"/>
        <v>170</v>
      </c>
      <c r="P37" s="5">
        <v>209.79</v>
      </c>
    </row>
    <row r="38" spans="1:17" x14ac:dyDescent="0.2">
      <c r="A38" s="59" t="s">
        <v>84</v>
      </c>
      <c r="B38" s="19">
        <v>2002</v>
      </c>
      <c r="C38" s="16" t="s">
        <v>41</v>
      </c>
      <c r="D38" s="17">
        <v>65</v>
      </c>
      <c r="E38" s="14">
        <v>59.5</v>
      </c>
      <c r="F38" s="38">
        <v>75</v>
      </c>
      <c r="G38" s="54">
        <v>75</v>
      </c>
      <c r="H38" s="36">
        <v>78</v>
      </c>
      <c r="I38" s="47">
        <v>78</v>
      </c>
      <c r="J38" s="54">
        <v>93</v>
      </c>
      <c r="K38" s="36">
        <v>98</v>
      </c>
      <c r="L38" s="36">
        <v>102</v>
      </c>
      <c r="M38" s="47">
        <v>102</v>
      </c>
      <c r="N38" s="7">
        <v>1</v>
      </c>
      <c r="O38" s="47">
        <f t="shared" si="4"/>
        <v>180</v>
      </c>
      <c r="P38" s="5">
        <v>244.5</v>
      </c>
    </row>
    <row r="39" spans="1:17" x14ac:dyDescent="0.2">
      <c r="A39" s="72">
        <v>55</v>
      </c>
      <c r="B39" s="73"/>
      <c r="C39" s="73"/>
      <c r="D39" s="73"/>
      <c r="E39" s="73"/>
      <c r="F39" s="73"/>
      <c r="G39" s="73"/>
      <c r="H39" s="73"/>
      <c r="I39" s="73"/>
      <c r="J39" s="73"/>
      <c r="K39" s="73"/>
      <c r="L39" s="73"/>
      <c r="M39" s="73"/>
      <c r="N39" s="73"/>
      <c r="O39" s="73"/>
      <c r="P39" s="74"/>
    </row>
    <row r="40" spans="1:17" x14ac:dyDescent="0.2">
      <c r="A40" s="59" t="s">
        <v>48</v>
      </c>
      <c r="B40" s="19">
        <v>2009</v>
      </c>
      <c r="C40" s="16" t="s">
        <v>12</v>
      </c>
      <c r="D40" s="17">
        <v>15</v>
      </c>
      <c r="E40" s="14">
        <v>54.94</v>
      </c>
      <c r="F40" s="54">
        <v>33</v>
      </c>
      <c r="G40" s="54">
        <v>35</v>
      </c>
      <c r="H40" s="49">
        <v>37</v>
      </c>
      <c r="I40" s="48">
        <v>35</v>
      </c>
      <c r="J40" s="54">
        <v>43</v>
      </c>
      <c r="K40" s="36">
        <v>45</v>
      </c>
      <c r="L40" s="36">
        <v>47</v>
      </c>
      <c r="M40" s="47">
        <v>47</v>
      </c>
      <c r="N40" s="7">
        <v>2</v>
      </c>
      <c r="O40" s="47">
        <f>I40+M40</f>
        <v>82</v>
      </c>
      <c r="P40" s="5">
        <f>IF(O40=0,0,10^(0.75194503*LOG10(E40/174.393)^2)*O40)</f>
        <v>126.77558379087505</v>
      </c>
    </row>
    <row r="41" spans="1:17" x14ac:dyDescent="0.2">
      <c r="A41" s="29" t="s">
        <v>44</v>
      </c>
      <c r="B41" s="13">
        <v>2005</v>
      </c>
      <c r="C41" s="15" t="s">
        <v>12</v>
      </c>
      <c r="D41" s="13">
        <v>20</v>
      </c>
      <c r="E41" s="14">
        <v>54.25</v>
      </c>
      <c r="F41" s="54">
        <v>52</v>
      </c>
      <c r="G41" s="54">
        <v>55</v>
      </c>
      <c r="H41" s="38">
        <v>57</v>
      </c>
      <c r="I41" s="48">
        <v>55</v>
      </c>
      <c r="J41" s="54">
        <v>66</v>
      </c>
      <c r="K41" s="62">
        <v>70</v>
      </c>
      <c r="L41" s="62">
        <v>72</v>
      </c>
      <c r="M41" s="47">
        <v>72</v>
      </c>
      <c r="N41" s="7">
        <v>1</v>
      </c>
      <c r="O41" s="47">
        <f>I41+M41</f>
        <v>127</v>
      </c>
      <c r="P41" s="5">
        <f>IF(O41=0,0,10^(0.75194503*LOG10(E41/174.393)^2)*O41)</f>
        <v>198.23897518951082</v>
      </c>
    </row>
    <row r="42" spans="1:17" x14ac:dyDescent="0.2">
      <c r="A42" s="72">
        <v>61</v>
      </c>
      <c r="B42" s="73"/>
      <c r="C42" s="73"/>
      <c r="D42" s="73"/>
      <c r="E42" s="73"/>
      <c r="F42" s="73"/>
      <c r="G42" s="73"/>
      <c r="H42" s="73"/>
      <c r="I42" s="73"/>
      <c r="J42" s="73"/>
      <c r="K42" s="73"/>
      <c r="L42" s="73"/>
      <c r="M42" s="73"/>
      <c r="N42" s="73"/>
      <c r="O42" s="73"/>
      <c r="P42" s="74"/>
    </row>
    <row r="43" spans="1:17" x14ac:dyDescent="0.2">
      <c r="A43" s="15" t="s">
        <v>105</v>
      </c>
      <c r="B43" s="13">
        <v>2007</v>
      </c>
      <c r="C43" s="15" t="s">
        <v>25</v>
      </c>
      <c r="D43" s="13">
        <v>22</v>
      </c>
      <c r="E43" s="14">
        <v>60</v>
      </c>
      <c r="F43" s="54">
        <v>35</v>
      </c>
      <c r="G43" s="54">
        <v>40</v>
      </c>
      <c r="H43" s="54">
        <v>42</v>
      </c>
      <c r="I43" s="48">
        <v>42</v>
      </c>
      <c r="J43" s="54">
        <v>45</v>
      </c>
      <c r="K43" s="62">
        <v>48</v>
      </c>
      <c r="L43" s="62">
        <v>50</v>
      </c>
      <c r="M43" s="47">
        <v>50</v>
      </c>
      <c r="N43" s="7">
        <v>8</v>
      </c>
      <c r="O43" s="47">
        <f t="shared" ref="O43:O50" si="5">I43+M43</f>
        <v>92</v>
      </c>
      <c r="P43" s="5">
        <f t="shared" ref="P43:P50" si="6">IF(O43=0,0,10^(0.75194503*LOG10(E43/174.393)^2)*O43)</f>
        <v>133.42730072132028</v>
      </c>
    </row>
    <row r="44" spans="1:17" x14ac:dyDescent="0.2">
      <c r="A44" s="29" t="s">
        <v>91</v>
      </c>
      <c r="B44" s="13">
        <v>2003</v>
      </c>
      <c r="C44" s="15" t="s">
        <v>12</v>
      </c>
      <c r="D44" s="13">
        <v>15</v>
      </c>
      <c r="E44" s="14">
        <v>58.2</v>
      </c>
      <c r="F44" s="54">
        <v>47</v>
      </c>
      <c r="G44" s="54">
        <v>51</v>
      </c>
      <c r="H44" s="38">
        <v>55</v>
      </c>
      <c r="I44" s="48">
        <v>51</v>
      </c>
      <c r="J44" s="54">
        <v>55</v>
      </c>
      <c r="K44" s="49">
        <v>60</v>
      </c>
      <c r="L44" s="62">
        <v>60</v>
      </c>
      <c r="M44" s="47">
        <v>60</v>
      </c>
      <c r="N44" s="7">
        <v>7</v>
      </c>
      <c r="O44" s="47">
        <f t="shared" si="5"/>
        <v>111</v>
      </c>
      <c r="P44" s="5">
        <f t="shared" si="6"/>
        <v>164.48632745625912</v>
      </c>
    </row>
    <row r="45" spans="1:17" x14ac:dyDescent="0.2">
      <c r="A45" s="29" t="s">
        <v>37</v>
      </c>
      <c r="B45" s="13">
        <v>2005</v>
      </c>
      <c r="C45" s="15" t="s">
        <v>15</v>
      </c>
      <c r="D45" s="13">
        <v>45</v>
      </c>
      <c r="E45" s="14">
        <v>60.8</v>
      </c>
      <c r="F45" s="54">
        <v>50</v>
      </c>
      <c r="G45" s="54">
        <v>53</v>
      </c>
      <c r="H45" s="54">
        <v>56</v>
      </c>
      <c r="I45" s="48">
        <v>56</v>
      </c>
      <c r="J45" s="54">
        <v>65</v>
      </c>
      <c r="K45" s="62">
        <v>70</v>
      </c>
      <c r="L45" s="62">
        <v>75</v>
      </c>
      <c r="M45" s="47">
        <v>75</v>
      </c>
      <c r="N45" s="7">
        <v>5</v>
      </c>
      <c r="O45" s="47">
        <f t="shared" si="5"/>
        <v>131</v>
      </c>
      <c r="P45" s="5">
        <f t="shared" si="6"/>
        <v>188.25409354798964</v>
      </c>
    </row>
    <row r="46" spans="1:17" x14ac:dyDescent="0.2">
      <c r="A46" s="29" t="s">
        <v>110</v>
      </c>
      <c r="B46" s="13">
        <v>2001</v>
      </c>
      <c r="C46" s="15" t="s">
        <v>12</v>
      </c>
      <c r="D46" s="13">
        <v>49</v>
      </c>
      <c r="E46" s="14">
        <v>59</v>
      </c>
      <c r="F46" s="54">
        <v>50</v>
      </c>
      <c r="G46" s="54">
        <v>55</v>
      </c>
      <c r="H46" s="54">
        <v>59</v>
      </c>
      <c r="I46" s="48">
        <v>59</v>
      </c>
      <c r="J46" s="54">
        <v>65</v>
      </c>
      <c r="K46" s="62">
        <v>70</v>
      </c>
      <c r="L46" s="49">
        <v>73</v>
      </c>
      <c r="M46" s="47">
        <v>70</v>
      </c>
      <c r="N46" s="7">
        <v>6</v>
      </c>
      <c r="O46" s="47">
        <f t="shared" si="5"/>
        <v>129</v>
      </c>
      <c r="P46" s="5">
        <f t="shared" si="6"/>
        <v>189.30987166587204</v>
      </c>
    </row>
    <row r="47" spans="1:17" x14ac:dyDescent="0.2">
      <c r="A47" s="59" t="s">
        <v>45</v>
      </c>
      <c r="B47" s="19">
        <v>2003</v>
      </c>
      <c r="C47" s="16" t="s">
        <v>12</v>
      </c>
      <c r="D47" s="17">
        <v>56</v>
      </c>
      <c r="E47" s="14">
        <v>56.8</v>
      </c>
      <c r="F47" s="54">
        <v>57</v>
      </c>
      <c r="G47" s="54">
        <v>60</v>
      </c>
      <c r="H47" s="62">
        <v>62</v>
      </c>
      <c r="I47" s="48">
        <v>62</v>
      </c>
      <c r="J47" s="54">
        <v>70</v>
      </c>
      <c r="K47" s="36">
        <v>75</v>
      </c>
      <c r="L47" s="36">
        <v>77</v>
      </c>
      <c r="M47" s="47">
        <v>77</v>
      </c>
      <c r="N47" s="7">
        <v>4</v>
      </c>
      <c r="O47" s="47">
        <f t="shared" si="5"/>
        <v>139</v>
      </c>
      <c r="P47" s="5">
        <f t="shared" si="6"/>
        <v>209.64534747349694</v>
      </c>
      <c r="Q47" s="4">
        <v>3</v>
      </c>
    </row>
    <row r="48" spans="1:17" x14ac:dyDescent="0.2">
      <c r="A48" s="29" t="s">
        <v>31</v>
      </c>
      <c r="B48" s="13">
        <v>2003</v>
      </c>
      <c r="C48" s="15" t="s">
        <v>15</v>
      </c>
      <c r="D48" s="13">
        <v>63</v>
      </c>
      <c r="E48" s="14">
        <v>60.8</v>
      </c>
      <c r="F48" s="54">
        <v>65</v>
      </c>
      <c r="G48" s="54">
        <v>70</v>
      </c>
      <c r="H48" s="54">
        <v>73</v>
      </c>
      <c r="I48" s="48">
        <v>73</v>
      </c>
      <c r="J48" s="38">
        <v>87</v>
      </c>
      <c r="K48" s="62">
        <v>88</v>
      </c>
      <c r="L48" s="49">
        <v>94</v>
      </c>
      <c r="M48" s="47">
        <v>88</v>
      </c>
      <c r="N48" s="7">
        <v>3</v>
      </c>
      <c r="O48" s="47">
        <f t="shared" si="5"/>
        <v>161</v>
      </c>
      <c r="P48" s="5">
        <f t="shared" si="6"/>
        <v>231.36571802462848</v>
      </c>
      <c r="Q48" s="4">
        <v>2</v>
      </c>
    </row>
    <row r="49" spans="1:18" x14ac:dyDescent="0.2">
      <c r="A49" s="29" t="s">
        <v>73</v>
      </c>
      <c r="B49" s="13">
        <v>2001</v>
      </c>
      <c r="C49" s="15" t="s">
        <v>52</v>
      </c>
      <c r="D49" s="13">
        <v>80</v>
      </c>
      <c r="E49" s="14">
        <v>60.1</v>
      </c>
      <c r="F49" s="54">
        <v>70</v>
      </c>
      <c r="G49" s="54">
        <v>76</v>
      </c>
      <c r="H49" s="38">
        <v>80</v>
      </c>
      <c r="I49" s="48">
        <v>76</v>
      </c>
      <c r="J49" s="54">
        <v>80</v>
      </c>
      <c r="K49" s="62">
        <v>87</v>
      </c>
      <c r="L49" s="62">
        <v>90</v>
      </c>
      <c r="M49" s="47">
        <v>90</v>
      </c>
      <c r="N49" s="7">
        <v>2</v>
      </c>
      <c r="O49" s="47">
        <f t="shared" si="5"/>
        <v>166</v>
      </c>
      <c r="P49" s="5">
        <f t="shared" si="6"/>
        <v>240.47025464235452</v>
      </c>
      <c r="Q49" s="4">
        <v>1</v>
      </c>
    </row>
    <row r="50" spans="1:18" x14ac:dyDescent="0.2">
      <c r="A50" s="29" t="s">
        <v>92</v>
      </c>
      <c r="B50" s="13">
        <v>2000</v>
      </c>
      <c r="C50" s="15" t="s">
        <v>12</v>
      </c>
      <c r="D50" s="13">
        <v>89</v>
      </c>
      <c r="E50" s="14">
        <v>59.8</v>
      </c>
      <c r="F50" s="54">
        <v>75</v>
      </c>
      <c r="G50" s="54">
        <v>79</v>
      </c>
      <c r="H50" s="54">
        <v>83</v>
      </c>
      <c r="I50" s="48">
        <v>83</v>
      </c>
      <c r="J50" s="54">
        <v>90</v>
      </c>
      <c r="K50" s="62">
        <v>94</v>
      </c>
      <c r="L50" s="49">
        <v>100</v>
      </c>
      <c r="M50" s="47">
        <v>94</v>
      </c>
      <c r="N50" s="7">
        <v>1</v>
      </c>
      <c r="O50" s="47">
        <f t="shared" si="5"/>
        <v>177</v>
      </c>
      <c r="P50" s="5">
        <f t="shared" si="6"/>
        <v>257.30144607442696</v>
      </c>
    </row>
    <row r="51" spans="1:18" ht="15" customHeight="1" x14ac:dyDescent="0.2">
      <c r="A51" s="75">
        <v>67</v>
      </c>
      <c r="B51" s="76"/>
      <c r="C51" s="76"/>
      <c r="D51" s="76"/>
      <c r="E51" s="76"/>
      <c r="F51" s="76"/>
      <c r="G51" s="76"/>
      <c r="H51" s="76"/>
      <c r="I51" s="76"/>
      <c r="J51" s="76"/>
      <c r="K51" s="76"/>
      <c r="L51" s="76"/>
      <c r="M51" s="76"/>
      <c r="N51" s="76"/>
      <c r="O51" s="76"/>
      <c r="P51" s="77"/>
    </row>
    <row r="52" spans="1:18" x14ac:dyDescent="0.2">
      <c r="A52" s="15" t="s">
        <v>109</v>
      </c>
      <c r="B52" s="13">
        <v>2007</v>
      </c>
      <c r="C52" s="15" t="s">
        <v>12</v>
      </c>
      <c r="D52" s="13">
        <v>35</v>
      </c>
      <c r="E52" s="14">
        <v>67</v>
      </c>
      <c r="F52" s="54">
        <v>22</v>
      </c>
      <c r="G52" s="38">
        <v>25</v>
      </c>
      <c r="H52" s="38">
        <v>25</v>
      </c>
      <c r="I52" s="48">
        <v>22</v>
      </c>
      <c r="J52" s="54">
        <v>27</v>
      </c>
      <c r="K52" s="62">
        <v>30</v>
      </c>
      <c r="L52" s="62">
        <v>32</v>
      </c>
      <c r="M52" s="47">
        <v>32</v>
      </c>
      <c r="N52" s="7">
        <v>10</v>
      </c>
      <c r="O52" s="47">
        <f t="shared" ref="O52:O61" si="7">I52+M52</f>
        <v>54</v>
      </c>
      <c r="P52" s="5">
        <f t="shared" ref="P52:P61" si="8">IF(O52=0,0,10^(0.75194503*LOG10(E52/174.393)^2)*O52)</f>
        <v>72.808343319359295</v>
      </c>
    </row>
    <row r="53" spans="1:18" ht="15.75" customHeight="1" x14ac:dyDescent="0.2">
      <c r="A53" s="15" t="s">
        <v>108</v>
      </c>
      <c r="B53" s="13">
        <v>2003</v>
      </c>
      <c r="C53" s="15" t="s">
        <v>25</v>
      </c>
      <c r="D53" s="13">
        <v>55</v>
      </c>
      <c r="E53" s="14">
        <v>64.8</v>
      </c>
      <c r="F53" s="54">
        <v>47</v>
      </c>
      <c r="G53" s="54">
        <v>50</v>
      </c>
      <c r="H53" s="54">
        <v>52</v>
      </c>
      <c r="I53" s="48">
        <v>52</v>
      </c>
      <c r="J53" s="54">
        <v>65</v>
      </c>
      <c r="K53" s="62">
        <v>68</v>
      </c>
      <c r="L53" s="49">
        <v>70</v>
      </c>
      <c r="M53" s="47">
        <v>68</v>
      </c>
      <c r="N53" s="7">
        <v>9</v>
      </c>
      <c r="O53" s="47">
        <f t="shared" si="7"/>
        <v>120</v>
      </c>
      <c r="P53" s="5">
        <f t="shared" si="8"/>
        <v>165.26700790658671</v>
      </c>
    </row>
    <row r="54" spans="1:18" ht="13.5" customHeight="1" x14ac:dyDescent="0.2">
      <c r="A54" s="22" t="s">
        <v>38</v>
      </c>
      <c r="B54" s="23">
        <v>2001</v>
      </c>
      <c r="C54" s="22" t="s">
        <v>15</v>
      </c>
      <c r="D54" s="23">
        <v>59</v>
      </c>
      <c r="E54" s="24">
        <v>65</v>
      </c>
      <c r="F54" s="54">
        <v>55</v>
      </c>
      <c r="G54" s="54">
        <v>58</v>
      </c>
      <c r="H54" s="36">
        <v>60</v>
      </c>
      <c r="I54" s="50">
        <v>60</v>
      </c>
      <c r="J54" s="54">
        <v>70</v>
      </c>
      <c r="K54" s="36">
        <v>75</v>
      </c>
      <c r="L54" s="37">
        <v>80</v>
      </c>
      <c r="M54" s="51">
        <v>75</v>
      </c>
      <c r="N54" s="28">
        <v>8</v>
      </c>
      <c r="O54" s="51">
        <f t="shared" si="7"/>
        <v>135</v>
      </c>
      <c r="P54" s="25">
        <f t="shared" si="8"/>
        <v>185.55585019381735</v>
      </c>
    </row>
    <row r="55" spans="1:18" x14ac:dyDescent="0.2">
      <c r="A55" s="29" t="s">
        <v>24</v>
      </c>
      <c r="B55" s="13">
        <v>2002</v>
      </c>
      <c r="C55" s="15" t="s">
        <v>12</v>
      </c>
      <c r="D55" s="13">
        <v>66</v>
      </c>
      <c r="E55" s="14">
        <v>63</v>
      </c>
      <c r="F55" s="54">
        <v>65</v>
      </c>
      <c r="G55" s="54">
        <v>73</v>
      </c>
      <c r="H55" s="38">
        <v>78</v>
      </c>
      <c r="I55" s="48">
        <v>73</v>
      </c>
      <c r="J55" s="54">
        <v>70</v>
      </c>
      <c r="K55" s="62">
        <v>77</v>
      </c>
      <c r="L55" s="62">
        <v>83</v>
      </c>
      <c r="M55" s="47">
        <v>83</v>
      </c>
      <c r="N55" s="7">
        <v>7</v>
      </c>
      <c r="O55" s="47">
        <f t="shared" si="7"/>
        <v>156</v>
      </c>
      <c r="P55" s="5">
        <f t="shared" si="8"/>
        <v>218.85320600404677</v>
      </c>
    </row>
    <row r="56" spans="1:18" x14ac:dyDescent="0.2">
      <c r="A56" s="22" t="s">
        <v>39</v>
      </c>
      <c r="B56" s="17">
        <v>2000</v>
      </c>
      <c r="C56" s="16" t="s">
        <v>15</v>
      </c>
      <c r="D56" s="17">
        <v>69</v>
      </c>
      <c r="E56" s="14">
        <v>65.5</v>
      </c>
      <c r="F56" s="54">
        <v>70</v>
      </c>
      <c r="G56" s="54">
        <v>77</v>
      </c>
      <c r="H56" s="36">
        <v>83</v>
      </c>
      <c r="I56" s="48">
        <v>83</v>
      </c>
      <c r="J56" s="54">
        <v>95</v>
      </c>
      <c r="K56" s="37">
        <v>102</v>
      </c>
      <c r="L56" s="37">
        <v>102</v>
      </c>
      <c r="M56" s="47">
        <v>95</v>
      </c>
      <c r="N56" s="7">
        <v>6</v>
      </c>
      <c r="O56" s="47">
        <f t="shared" si="7"/>
        <v>178</v>
      </c>
      <c r="P56" s="25">
        <f t="shared" si="8"/>
        <v>243.45800065261008</v>
      </c>
    </row>
    <row r="57" spans="1:18" x14ac:dyDescent="0.2">
      <c r="A57" s="22" t="s">
        <v>33</v>
      </c>
      <c r="B57" s="17">
        <v>2002</v>
      </c>
      <c r="C57" s="16" t="s">
        <v>15</v>
      </c>
      <c r="D57" s="17">
        <v>78</v>
      </c>
      <c r="E57" s="14">
        <v>66.7</v>
      </c>
      <c r="F57" s="38">
        <v>80</v>
      </c>
      <c r="G57" s="54">
        <v>82</v>
      </c>
      <c r="H57" s="37">
        <v>86</v>
      </c>
      <c r="I57" s="48">
        <v>82</v>
      </c>
      <c r="J57" s="54">
        <v>100</v>
      </c>
      <c r="K57" s="37">
        <v>105</v>
      </c>
      <c r="L57" s="37">
        <v>110</v>
      </c>
      <c r="M57" s="47">
        <v>100</v>
      </c>
      <c r="N57" s="7">
        <v>5</v>
      </c>
      <c r="O57" s="47">
        <f t="shared" si="7"/>
        <v>182</v>
      </c>
      <c r="P57" s="25">
        <f t="shared" si="8"/>
        <v>246.08171480450159</v>
      </c>
    </row>
    <row r="58" spans="1:18" ht="13.5" customHeight="1" x14ac:dyDescent="0.2">
      <c r="A58" s="68" t="s">
        <v>22</v>
      </c>
      <c r="B58" s="17">
        <v>2001</v>
      </c>
      <c r="C58" s="16" t="s">
        <v>51</v>
      </c>
      <c r="D58" s="17">
        <v>79</v>
      </c>
      <c r="E58" s="14">
        <v>65.5</v>
      </c>
      <c r="F58" s="54">
        <v>85</v>
      </c>
      <c r="G58" s="54">
        <v>90</v>
      </c>
      <c r="H58" s="36">
        <v>93</v>
      </c>
      <c r="I58" s="48">
        <v>93</v>
      </c>
      <c r="J58" s="54">
        <v>114</v>
      </c>
      <c r="K58" s="36">
        <v>119</v>
      </c>
      <c r="L58" s="36">
        <v>122</v>
      </c>
      <c r="M58" s="47">
        <v>122</v>
      </c>
      <c r="N58" s="7">
        <v>2</v>
      </c>
      <c r="O58" s="47">
        <f t="shared" si="7"/>
        <v>215</v>
      </c>
      <c r="P58" s="25">
        <f t="shared" si="8"/>
        <v>294.0644389905122</v>
      </c>
      <c r="Q58" s="4">
        <v>2</v>
      </c>
    </row>
    <row r="59" spans="1:18" x14ac:dyDescent="0.2">
      <c r="A59" s="29" t="s">
        <v>47</v>
      </c>
      <c r="B59" s="13">
        <v>2003</v>
      </c>
      <c r="C59" s="15" t="s">
        <v>12</v>
      </c>
      <c r="D59" s="13">
        <v>80</v>
      </c>
      <c r="E59" s="14">
        <v>67</v>
      </c>
      <c r="F59" s="54">
        <v>87</v>
      </c>
      <c r="G59" s="38">
        <v>91</v>
      </c>
      <c r="H59" s="36">
        <v>91</v>
      </c>
      <c r="I59" s="48">
        <v>91</v>
      </c>
      <c r="J59" s="54">
        <v>100</v>
      </c>
      <c r="K59" s="37">
        <v>105</v>
      </c>
      <c r="L59" s="36">
        <v>105</v>
      </c>
      <c r="M59" s="47">
        <v>105</v>
      </c>
      <c r="N59" s="7">
        <v>4</v>
      </c>
      <c r="O59" s="47">
        <f t="shared" si="7"/>
        <v>196</v>
      </c>
      <c r="P59" s="25">
        <f t="shared" si="8"/>
        <v>264.267320196193</v>
      </c>
    </row>
    <row r="60" spans="1:18" x14ac:dyDescent="0.2">
      <c r="A60" s="22" t="s">
        <v>55</v>
      </c>
      <c r="B60" s="17">
        <v>2002</v>
      </c>
      <c r="C60" s="16" t="s">
        <v>15</v>
      </c>
      <c r="D60" s="17">
        <v>85</v>
      </c>
      <c r="E60" s="14">
        <v>66.099999999999994</v>
      </c>
      <c r="F60" s="36">
        <v>92</v>
      </c>
      <c r="G60" s="38">
        <v>97</v>
      </c>
      <c r="H60" s="37">
        <v>97</v>
      </c>
      <c r="I60" s="48">
        <v>92</v>
      </c>
      <c r="J60" s="36">
        <v>105</v>
      </c>
      <c r="K60" s="37">
        <v>111</v>
      </c>
      <c r="L60" s="55">
        <v>111</v>
      </c>
      <c r="M60" s="47">
        <v>105</v>
      </c>
      <c r="N60" s="7">
        <v>3</v>
      </c>
      <c r="O60" s="47">
        <f t="shared" si="7"/>
        <v>197</v>
      </c>
      <c r="P60" s="25">
        <f t="shared" si="8"/>
        <v>267.88549881666245</v>
      </c>
      <c r="Q60" s="4">
        <v>3</v>
      </c>
      <c r="R60" s="21"/>
    </row>
    <row r="61" spans="1:18" x14ac:dyDescent="0.2">
      <c r="A61" s="59" t="s">
        <v>23</v>
      </c>
      <c r="B61" s="19">
        <v>2003</v>
      </c>
      <c r="C61" s="16" t="s">
        <v>12</v>
      </c>
      <c r="D61" s="17">
        <v>89</v>
      </c>
      <c r="E61" s="14">
        <v>62.1</v>
      </c>
      <c r="F61" s="54">
        <v>95</v>
      </c>
      <c r="G61" s="54">
        <v>98</v>
      </c>
      <c r="H61" s="36">
        <v>101</v>
      </c>
      <c r="I61" s="48">
        <v>101</v>
      </c>
      <c r="J61" s="54">
        <v>115</v>
      </c>
      <c r="K61" s="37">
        <v>120</v>
      </c>
      <c r="L61" s="37">
        <v>121</v>
      </c>
      <c r="M61" s="47">
        <v>115</v>
      </c>
      <c r="N61" s="7">
        <v>1</v>
      </c>
      <c r="O61" s="47">
        <f t="shared" si="7"/>
        <v>216</v>
      </c>
      <c r="P61" s="5">
        <f t="shared" si="8"/>
        <v>305.961652664658</v>
      </c>
      <c r="Q61" s="4">
        <v>1</v>
      </c>
    </row>
    <row r="62" spans="1:18" x14ac:dyDescent="0.2">
      <c r="A62" s="72">
        <v>73</v>
      </c>
      <c r="B62" s="73"/>
      <c r="C62" s="73"/>
      <c r="D62" s="73"/>
      <c r="E62" s="73"/>
      <c r="F62" s="73"/>
      <c r="G62" s="73"/>
      <c r="H62" s="73"/>
      <c r="I62" s="73"/>
      <c r="J62" s="73"/>
      <c r="K62" s="73"/>
      <c r="L62" s="73"/>
      <c r="M62" s="73"/>
      <c r="N62" s="73"/>
      <c r="O62" s="73"/>
      <c r="P62" s="74"/>
    </row>
    <row r="63" spans="1:18" x14ac:dyDescent="0.2">
      <c r="A63" s="29" t="s">
        <v>68</v>
      </c>
      <c r="B63" s="13">
        <v>2006</v>
      </c>
      <c r="C63" s="15" t="s">
        <v>15</v>
      </c>
      <c r="D63" s="13">
        <v>16</v>
      </c>
      <c r="E63" s="14">
        <v>72.900000000000006</v>
      </c>
      <c r="F63" s="54">
        <v>37</v>
      </c>
      <c r="G63" s="54">
        <v>40</v>
      </c>
      <c r="H63" s="54">
        <v>42</v>
      </c>
      <c r="I63" s="48">
        <v>42</v>
      </c>
      <c r="J63" s="54">
        <v>52</v>
      </c>
      <c r="K63" s="62">
        <v>55</v>
      </c>
      <c r="L63" s="62">
        <v>57</v>
      </c>
      <c r="M63" s="47">
        <v>57</v>
      </c>
      <c r="N63" s="7">
        <v>6</v>
      </c>
      <c r="O63" s="47">
        <f t="shared" ref="O63:O68" si="9">I63+M63</f>
        <v>99</v>
      </c>
      <c r="P63" s="5">
        <f t="shared" ref="P63:P68" si="10">IF(O63=0,0,10^(0.75194503*LOG10(E63/174.393)^2)*O63)</f>
        <v>126.92063375016923</v>
      </c>
    </row>
    <row r="64" spans="1:18" x14ac:dyDescent="0.2">
      <c r="A64" s="15" t="s">
        <v>107</v>
      </c>
      <c r="B64" s="13">
        <v>2006</v>
      </c>
      <c r="C64" s="15" t="s">
        <v>25</v>
      </c>
      <c r="D64" s="13">
        <v>39</v>
      </c>
      <c r="E64" s="14">
        <v>72.52</v>
      </c>
      <c r="F64" s="38">
        <v>47</v>
      </c>
      <c r="G64" s="54">
        <v>47</v>
      </c>
      <c r="H64" s="54">
        <v>50</v>
      </c>
      <c r="I64" s="48">
        <v>50</v>
      </c>
      <c r="J64" s="54">
        <v>57</v>
      </c>
      <c r="K64" s="49">
        <v>60</v>
      </c>
      <c r="L64" s="49">
        <v>60</v>
      </c>
      <c r="M64" s="47">
        <v>57</v>
      </c>
      <c r="N64" s="7">
        <v>5</v>
      </c>
      <c r="O64" s="47">
        <f t="shared" si="9"/>
        <v>107</v>
      </c>
      <c r="P64" s="5">
        <f t="shared" si="10"/>
        <v>137.58709492276282</v>
      </c>
      <c r="Q64" s="4">
        <v>3</v>
      </c>
    </row>
    <row r="65" spans="1:17" x14ac:dyDescent="0.2">
      <c r="A65" s="15" t="s">
        <v>35</v>
      </c>
      <c r="B65" s="13">
        <v>2001</v>
      </c>
      <c r="C65" s="15" t="s">
        <v>25</v>
      </c>
      <c r="D65" s="13">
        <v>69</v>
      </c>
      <c r="E65" s="14">
        <v>73</v>
      </c>
      <c r="F65" s="54">
        <v>65</v>
      </c>
      <c r="G65" s="54">
        <v>70</v>
      </c>
      <c r="H65" s="38">
        <v>73</v>
      </c>
      <c r="I65" s="48">
        <v>70</v>
      </c>
      <c r="J65" s="54">
        <v>95</v>
      </c>
      <c r="K65" s="49">
        <v>102</v>
      </c>
      <c r="L65" s="62">
        <v>102</v>
      </c>
      <c r="M65" s="47">
        <v>102</v>
      </c>
      <c r="N65" s="7">
        <v>4</v>
      </c>
      <c r="O65" s="47">
        <f t="shared" si="9"/>
        <v>172</v>
      </c>
      <c r="P65" s="5">
        <f t="shared" si="10"/>
        <v>220.33658025363727</v>
      </c>
      <c r="Q65" s="4">
        <v>2</v>
      </c>
    </row>
    <row r="66" spans="1:17" x14ac:dyDescent="0.2">
      <c r="A66" s="27" t="s">
        <v>53</v>
      </c>
      <c r="B66" s="17">
        <v>2001</v>
      </c>
      <c r="C66" s="18" t="s">
        <v>52</v>
      </c>
      <c r="D66" s="17">
        <v>79</v>
      </c>
      <c r="E66" s="14">
        <v>67.5</v>
      </c>
      <c r="F66" s="36">
        <v>80</v>
      </c>
      <c r="G66" s="38">
        <v>85</v>
      </c>
      <c r="H66" s="37">
        <v>87</v>
      </c>
      <c r="I66" s="48">
        <v>80</v>
      </c>
      <c r="J66" s="36">
        <v>95</v>
      </c>
      <c r="K66" s="36">
        <v>100</v>
      </c>
      <c r="L66" s="63">
        <v>105</v>
      </c>
      <c r="M66" s="47">
        <v>105</v>
      </c>
      <c r="N66" s="7">
        <v>3</v>
      </c>
      <c r="O66" s="47">
        <f t="shared" si="9"/>
        <v>185</v>
      </c>
      <c r="P66" s="25">
        <f t="shared" si="10"/>
        <v>248.28444121630989</v>
      </c>
      <c r="Q66" s="4">
        <v>1</v>
      </c>
    </row>
    <row r="67" spans="1:17" x14ac:dyDescent="0.2">
      <c r="A67" s="22" t="s">
        <v>64</v>
      </c>
      <c r="B67" s="17">
        <v>2000</v>
      </c>
      <c r="C67" s="16" t="s">
        <v>49</v>
      </c>
      <c r="D67" s="17">
        <v>82</v>
      </c>
      <c r="E67" s="14">
        <v>68.7</v>
      </c>
      <c r="F67" s="54">
        <v>85</v>
      </c>
      <c r="G67" s="54">
        <v>88</v>
      </c>
      <c r="H67" s="36">
        <v>90</v>
      </c>
      <c r="I67" s="52">
        <v>90</v>
      </c>
      <c r="J67" s="54">
        <v>105</v>
      </c>
      <c r="K67" s="36">
        <v>109</v>
      </c>
      <c r="L67" s="36">
        <v>115</v>
      </c>
      <c r="M67" s="47">
        <v>115</v>
      </c>
      <c r="N67" s="7">
        <v>2</v>
      </c>
      <c r="O67" s="47">
        <f t="shared" si="9"/>
        <v>205</v>
      </c>
      <c r="P67" s="25">
        <f t="shared" si="10"/>
        <v>272.1643813390599</v>
      </c>
    </row>
    <row r="68" spans="1:17" x14ac:dyDescent="0.2">
      <c r="A68" s="27" t="s">
        <v>17</v>
      </c>
      <c r="B68" s="17">
        <v>1997</v>
      </c>
      <c r="C68" s="18" t="s">
        <v>15</v>
      </c>
      <c r="D68" s="17">
        <v>89</v>
      </c>
      <c r="E68" s="14">
        <v>67.2</v>
      </c>
      <c r="F68" s="36">
        <v>102</v>
      </c>
      <c r="G68" s="54">
        <v>107</v>
      </c>
      <c r="H68" s="36">
        <v>112</v>
      </c>
      <c r="I68" s="48">
        <v>112</v>
      </c>
      <c r="J68" s="36">
        <v>123</v>
      </c>
      <c r="K68" s="37">
        <v>130</v>
      </c>
      <c r="L68" s="37">
        <v>130</v>
      </c>
      <c r="M68" s="47">
        <v>123</v>
      </c>
      <c r="N68" s="7">
        <v>1</v>
      </c>
      <c r="O68" s="47">
        <f t="shared" si="9"/>
        <v>235</v>
      </c>
      <c r="P68" s="25">
        <f t="shared" si="10"/>
        <v>316.26252198419172</v>
      </c>
    </row>
    <row r="69" spans="1:17" x14ac:dyDescent="0.2">
      <c r="A69" s="72">
        <v>81</v>
      </c>
      <c r="B69" s="73"/>
      <c r="C69" s="73"/>
      <c r="D69" s="73"/>
      <c r="E69" s="73"/>
      <c r="F69" s="73"/>
      <c r="G69" s="73"/>
      <c r="H69" s="73"/>
      <c r="I69" s="73"/>
      <c r="J69" s="73"/>
      <c r="K69" s="73"/>
      <c r="L69" s="73"/>
      <c r="M69" s="73"/>
      <c r="N69" s="73"/>
      <c r="O69" s="73"/>
      <c r="P69" s="74"/>
    </row>
    <row r="70" spans="1:17" x14ac:dyDescent="0.2">
      <c r="A70" s="29" t="s">
        <v>93</v>
      </c>
      <c r="B70" s="13">
        <v>2007</v>
      </c>
      <c r="C70" s="15" t="s">
        <v>12</v>
      </c>
      <c r="D70" s="13">
        <v>12</v>
      </c>
      <c r="E70" s="14">
        <v>79</v>
      </c>
      <c r="F70" s="54">
        <v>22</v>
      </c>
      <c r="G70" s="54">
        <v>25</v>
      </c>
      <c r="H70" s="64">
        <v>30</v>
      </c>
      <c r="I70" s="48">
        <v>25</v>
      </c>
      <c r="J70" s="54">
        <v>27</v>
      </c>
      <c r="K70" s="62">
        <v>32</v>
      </c>
      <c r="L70" s="62">
        <v>35</v>
      </c>
      <c r="M70" s="47">
        <v>35</v>
      </c>
      <c r="N70" s="7">
        <v>12</v>
      </c>
      <c r="O70" s="47">
        <f t="shared" ref="O70:O81" si="11">I70+M70</f>
        <v>60</v>
      </c>
      <c r="P70" s="5">
        <f>IF(O70=0,0,10^(0.75194503*LOG10(E70/174.393)^2)*O70)</f>
        <v>73.634730813397226</v>
      </c>
    </row>
    <row r="71" spans="1:17" x14ac:dyDescent="0.2">
      <c r="A71" s="22" t="s">
        <v>113</v>
      </c>
      <c r="B71" s="23">
        <v>2005</v>
      </c>
      <c r="C71" s="22" t="s">
        <v>49</v>
      </c>
      <c r="D71" s="23">
        <v>14</v>
      </c>
      <c r="E71" s="24">
        <v>74.3</v>
      </c>
      <c r="F71" s="36">
        <v>24</v>
      </c>
      <c r="G71" s="54">
        <v>27</v>
      </c>
      <c r="H71" s="36">
        <v>30</v>
      </c>
      <c r="I71" s="50">
        <v>30</v>
      </c>
      <c r="J71" s="36">
        <v>32</v>
      </c>
      <c r="K71" s="36">
        <v>36</v>
      </c>
      <c r="L71" s="36">
        <v>39</v>
      </c>
      <c r="M71" s="51">
        <v>39</v>
      </c>
      <c r="N71" s="28">
        <v>11</v>
      </c>
      <c r="O71" s="51">
        <f t="shared" si="11"/>
        <v>69</v>
      </c>
      <c r="P71" s="25">
        <f>IF(O71=0,0,10^(0.751945031*LOG10(E71/174.393)^2)*O71)</f>
        <v>87.51675231057537</v>
      </c>
    </row>
    <row r="72" spans="1:17" x14ac:dyDescent="0.2">
      <c r="A72" s="15" t="s">
        <v>26</v>
      </c>
      <c r="B72" s="13">
        <v>2006</v>
      </c>
      <c r="C72" s="15" t="s">
        <v>25</v>
      </c>
      <c r="D72" s="13">
        <v>36</v>
      </c>
      <c r="E72" s="14">
        <v>74.900000000000006</v>
      </c>
      <c r="F72" s="54">
        <v>37</v>
      </c>
      <c r="G72" s="54">
        <v>40</v>
      </c>
      <c r="H72" s="54">
        <v>42</v>
      </c>
      <c r="I72" s="48">
        <v>42</v>
      </c>
      <c r="J72" s="54">
        <v>47</v>
      </c>
      <c r="K72" s="62">
        <v>50</v>
      </c>
      <c r="L72" s="62">
        <v>53</v>
      </c>
      <c r="M72" s="47">
        <v>53</v>
      </c>
      <c r="N72" s="7">
        <v>10</v>
      </c>
      <c r="O72" s="47">
        <f t="shared" si="11"/>
        <v>95</v>
      </c>
      <c r="P72" s="5">
        <f>IF(O72=0,0,10^(0.75194503*LOG10(E72/174.393)^2)*O72)</f>
        <v>119.95777428851639</v>
      </c>
    </row>
    <row r="73" spans="1:17" x14ac:dyDescent="0.2">
      <c r="A73" s="29" t="s">
        <v>50</v>
      </c>
      <c r="B73" s="13">
        <v>2003</v>
      </c>
      <c r="C73" s="15" t="s">
        <v>49</v>
      </c>
      <c r="D73" s="13">
        <v>38</v>
      </c>
      <c r="E73" s="14">
        <v>80.7</v>
      </c>
      <c r="F73" s="54">
        <v>47</v>
      </c>
      <c r="G73" s="38">
        <v>52</v>
      </c>
      <c r="H73" s="49">
        <v>52</v>
      </c>
      <c r="I73" s="48">
        <v>47</v>
      </c>
      <c r="J73" s="54">
        <v>60</v>
      </c>
      <c r="K73" s="36">
        <v>64</v>
      </c>
      <c r="L73" s="65">
        <v>66</v>
      </c>
      <c r="M73" s="47">
        <v>64</v>
      </c>
      <c r="N73" s="7">
        <v>9</v>
      </c>
      <c r="O73" s="47">
        <f t="shared" si="11"/>
        <v>111</v>
      </c>
      <c r="P73" s="25">
        <f>IF(O73=0,0,10^(0.751945031*LOG10(E73/174.393)^2)*O73)</f>
        <v>134.75241150213614</v>
      </c>
    </row>
    <row r="74" spans="1:17" ht="12" customHeight="1" x14ac:dyDescent="0.2">
      <c r="A74" s="29" t="s">
        <v>81</v>
      </c>
      <c r="B74" s="13">
        <v>2003</v>
      </c>
      <c r="C74" s="15" t="s">
        <v>41</v>
      </c>
      <c r="D74" s="13">
        <v>40</v>
      </c>
      <c r="E74" s="14">
        <v>77.7</v>
      </c>
      <c r="F74" s="54">
        <v>60</v>
      </c>
      <c r="G74" s="54">
        <v>64</v>
      </c>
      <c r="H74" s="54">
        <v>68</v>
      </c>
      <c r="I74" s="48">
        <v>68</v>
      </c>
      <c r="J74" s="54">
        <v>80</v>
      </c>
      <c r="K74" s="62">
        <v>84</v>
      </c>
      <c r="L74" s="49">
        <v>88</v>
      </c>
      <c r="M74" s="47">
        <v>84</v>
      </c>
      <c r="N74" s="7">
        <v>8</v>
      </c>
      <c r="O74" s="47">
        <f t="shared" si="11"/>
        <v>152</v>
      </c>
      <c r="P74" s="5">
        <f>IF(O74=0,0,10^(0.75194503*LOG10(E74/174.393)^2)*O74)</f>
        <v>188.1659344717595</v>
      </c>
    </row>
    <row r="75" spans="1:17" x14ac:dyDescent="0.2">
      <c r="A75" s="29" t="s">
        <v>74</v>
      </c>
      <c r="B75" s="13">
        <v>2001</v>
      </c>
      <c r="C75" s="15" t="s">
        <v>52</v>
      </c>
      <c r="D75" s="13">
        <v>70</v>
      </c>
      <c r="E75" s="14">
        <v>74.3</v>
      </c>
      <c r="F75" s="54">
        <v>70</v>
      </c>
      <c r="G75" s="38">
        <v>75</v>
      </c>
      <c r="H75" s="38">
        <v>76</v>
      </c>
      <c r="I75" s="48">
        <v>70</v>
      </c>
      <c r="J75" s="54">
        <v>85</v>
      </c>
      <c r="K75" s="49">
        <v>90</v>
      </c>
      <c r="L75" s="57" t="s">
        <v>115</v>
      </c>
      <c r="M75" s="47">
        <v>85</v>
      </c>
      <c r="N75" s="7">
        <v>7</v>
      </c>
      <c r="O75" s="47">
        <f t="shared" si="11"/>
        <v>155</v>
      </c>
      <c r="P75" s="5">
        <f>IF(O75=0,0,10^(0.75194503*LOG10(E75/174.393)^2)*O75)</f>
        <v>196.59560295435713</v>
      </c>
    </row>
    <row r="76" spans="1:17" x14ac:dyDescent="0.2">
      <c r="A76" s="29" t="s">
        <v>85</v>
      </c>
      <c r="B76" s="13">
        <v>2002</v>
      </c>
      <c r="C76" s="15" t="s">
        <v>15</v>
      </c>
      <c r="D76" s="13">
        <v>78</v>
      </c>
      <c r="E76" s="14">
        <v>76.900000000000006</v>
      </c>
      <c r="F76" s="54">
        <v>85</v>
      </c>
      <c r="G76" s="54">
        <v>90</v>
      </c>
      <c r="H76" s="54">
        <v>93</v>
      </c>
      <c r="I76" s="48">
        <v>93</v>
      </c>
      <c r="J76" s="54">
        <v>105</v>
      </c>
      <c r="K76" s="62">
        <v>110</v>
      </c>
      <c r="L76" s="62">
        <v>116</v>
      </c>
      <c r="M76" s="47">
        <v>116</v>
      </c>
      <c r="N76" s="7">
        <v>6</v>
      </c>
      <c r="O76" s="47">
        <f t="shared" si="11"/>
        <v>209</v>
      </c>
      <c r="P76" s="5">
        <f>IF(O76=0,0,10^(0.75194503*LOG10(E76/174.393)^2)*O76)</f>
        <v>260.15501756770146</v>
      </c>
    </row>
    <row r="77" spans="1:17" x14ac:dyDescent="0.2">
      <c r="A77" s="22" t="s">
        <v>32</v>
      </c>
      <c r="B77" s="17">
        <v>2003</v>
      </c>
      <c r="C77" s="16" t="s">
        <v>15</v>
      </c>
      <c r="D77" s="17">
        <v>79</v>
      </c>
      <c r="E77" s="14">
        <v>78.599999999999994</v>
      </c>
      <c r="F77" s="54">
        <v>90</v>
      </c>
      <c r="G77" s="54">
        <v>95</v>
      </c>
      <c r="H77" s="37">
        <v>101</v>
      </c>
      <c r="I77" s="48">
        <v>95</v>
      </c>
      <c r="J77" s="54">
        <v>118</v>
      </c>
      <c r="K77" s="36">
        <v>123</v>
      </c>
      <c r="L77" s="36">
        <v>126</v>
      </c>
      <c r="M77" s="47">
        <v>126</v>
      </c>
      <c r="N77" s="7">
        <v>4</v>
      </c>
      <c r="O77" s="47">
        <f t="shared" si="11"/>
        <v>221</v>
      </c>
      <c r="P77" s="25">
        <f>IF(O77=0,0,10^(0.75194503*LOG10(E77/174.393)^2)*O77)</f>
        <v>271.93653009318325</v>
      </c>
      <c r="Q77" s="4">
        <v>3</v>
      </c>
    </row>
    <row r="78" spans="1:17" x14ac:dyDescent="0.2">
      <c r="A78" s="29" t="s">
        <v>112</v>
      </c>
      <c r="B78" s="13">
        <v>2001</v>
      </c>
      <c r="C78" s="15" t="s">
        <v>49</v>
      </c>
      <c r="D78" s="13">
        <v>84</v>
      </c>
      <c r="E78" s="14">
        <v>80.599999999999994</v>
      </c>
      <c r="F78" s="54">
        <v>93</v>
      </c>
      <c r="G78" s="54">
        <v>97</v>
      </c>
      <c r="H78" s="38">
        <v>100</v>
      </c>
      <c r="I78" s="48">
        <v>97</v>
      </c>
      <c r="J78" s="54">
        <v>113</v>
      </c>
      <c r="K78" s="62">
        <v>118</v>
      </c>
      <c r="L78" s="49">
        <v>122</v>
      </c>
      <c r="M78" s="47">
        <v>118</v>
      </c>
      <c r="N78" s="7">
        <v>5</v>
      </c>
      <c r="O78" s="47">
        <f t="shared" si="11"/>
        <v>215</v>
      </c>
      <c r="P78" s="5">
        <f>IF(O78=0,0,10^(0.75194503*LOG10(E78/174.393)^2)*O78)</f>
        <v>261.16998282753201</v>
      </c>
    </row>
    <row r="79" spans="1:17" x14ac:dyDescent="0.2">
      <c r="A79" s="22" t="s">
        <v>14</v>
      </c>
      <c r="B79" s="23">
        <v>2001</v>
      </c>
      <c r="C79" s="22" t="s">
        <v>15</v>
      </c>
      <c r="D79" s="23">
        <v>86</v>
      </c>
      <c r="E79" s="24">
        <v>78.3</v>
      </c>
      <c r="F79" s="36">
        <v>95</v>
      </c>
      <c r="G79" s="54">
        <v>100</v>
      </c>
      <c r="H79" s="36">
        <v>105</v>
      </c>
      <c r="I79" s="50">
        <v>105</v>
      </c>
      <c r="J79" s="36">
        <v>125</v>
      </c>
      <c r="K79" s="36">
        <v>130</v>
      </c>
      <c r="L79" s="36">
        <v>135</v>
      </c>
      <c r="M79" s="51">
        <v>135</v>
      </c>
      <c r="N79" s="28">
        <v>2</v>
      </c>
      <c r="O79" s="51">
        <f t="shared" si="11"/>
        <v>240</v>
      </c>
      <c r="P79" s="25">
        <f>IF(O79=0,0,10^(0.751945031*LOG10(E79/174.393)^2)*O79)</f>
        <v>295.90550312640869</v>
      </c>
      <c r="Q79" s="4">
        <v>1</v>
      </c>
    </row>
    <row r="80" spans="1:17" ht="13.5" customHeight="1" x14ac:dyDescent="0.2">
      <c r="A80" s="68" t="s">
        <v>114</v>
      </c>
      <c r="B80" s="17">
        <v>2003</v>
      </c>
      <c r="C80" s="16" t="s">
        <v>51</v>
      </c>
      <c r="D80" s="17">
        <v>87</v>
      </c>
      <c r="E80" s="14">
        <v>73.099999999999994</v>
      </c>
      <c r="F80" s="54">
        <v>91</v>
      </c>
      <c r="G80" s="54">
        <v>96</v>
      </c>
      <c r="H80" s="62">
        <v>100</v>
      </c>
      <c r="I80" s="48">
        <v>100</v>
      </c>
      <c r="J80" s="54">
        <v>120</v>
      </c>
      <c r="K80" s="49">
        <v>125</v>
      </c>
      <c r="L80" s="62">
        <v>125</v>
      </c>
      <c r="M80" s="47">
        <v>125</v>
      </c>
      <c r="N80" s="7">
        <v>3</v>
      </c>
      <c r="O80" s="47">
        <f t="shared" si="11"/>
        <v>225</v>
      </c>
      <c r="P80" s="25">
        <f>IF(O80=0,0,10^(0.751945031*LOG10(E80/174.393)^2)*O80)</f>
        <v>288.00683339941838</v>
      </c>
      <c r="Q80" s="4">
        <v>2</v>
      </c>
    </row>
    <row r="81" spans="1:17" ht="13.5" customHeight="1" x14ac:dyDescent="0.2">
      <c r="A81" s="22" t="s">
        <v>18</v>
      </c>
      <c r="B81" s="17">
        <v>1998</v>
      </c>
      <c r="C81" s="16" t="s">
        <v>15</v>
      </c>
      <c r="D81" s="17">
        <v>99</v>
      </c>
      <c r="E81" s="14">
        <v>79.8</v>
      </c>
      <c r="F81" s="54">
        <v>124</v>
      </c>
      <c r="G81" s="54">
        <v>130</v>
      </c>
      <c r="H81" s="62">
        <v>142</v>
      </c>
      <c r="I81" s="48">
        <v>142</v>
      </c>
      <c r="J81" s="54">
        <v>153</v>
      </c>
      <c r="K81" s="62">
        <v>160</v>
      </c>
      <c r="L81" s="49">
        <v>168</v>
      </c>
      <c r="M81" s="47">
        <v>160</v>
      </c>
      <c r="N81" s="7">
        <v>1</v>
      </c>
      <c r="O81" s="47">
        <f t="shared" si="11"/>
        <v>302</v>
      </c>
      <c r="P81" s="25">
        <f>IF(O81=0,0,10^(0.751945031*LOG10(E81/174.393)^2)*O81)</f>
        <v>368.71403643040543</v>
      </c>
    </row>
    <row r="82" spans="1:17" x14ac:dyDescent="0.2">
      <c r="A82" s="72">
        <v>89</v>
      </c>
      <c r="B82" s="73"/>
      <c r="C82" s="73"/>
      <c r="D82" s="73"/>
      <c r="E82" s="73"/>
      <c r="F82" s="73"/>
      <c r="G82" s="73"/>
      <c r="H82" s="73"/>
      <c r="I82" s="73"/>
      <c r="J82" s="73"/>
      <c r="K82" s="73"/>
      <c r="L82" s="73"/>
      <c r="M82" s="73"/>
      <c r="N82" s="73"/>
      <c r="O82" s="73"/>
      <c r="P82" s="74"/>
    </row>
    <row r="83" spans="1:17" s="26" customFormat="1" x14ac:dyDescent="0.2">
      <c r="A83" s="29" t="s">
        <v>69</v>
      </c>
      <c r="B83" s="13">
        <v>2006</v>
      </c>
      <c r="C83" s="15" t="s">
        <v>15</v>
      </c>
      <c r="D83" s="13">
        <v>3</v>
      </c>
      <c r="E83" s="14">
        <v>84.3</v>
      </c>
      <c r="F83" s="54">
        <v>15</v>
      </c>
      <c r="G83" s="54">
        <v>17</v>
      </c>
      <c r="H83" s="54">
        <v>19</v>
      </c>
      <c r="I83" s="48">
        <v>19</v>
      </c>
      <c r="J83" s="54">
        <v>20</v>
      </c>
      <c r="K83" s="62">
        <v>23</v>
      </c>
      <c r="L83" s="62">
        <v>25</v>
      </c>
      <c r="M83" s="47">
        <v>25</v>
      </c>
      <c r="N83" s="7">
        <v>7</v>
      </c>
      <c r="O83" s="47">
        <f t="shared" ref="O83:O89" si="12">I83+M83</f>
        <v>44</v>
      </c>
      <c r="P83" s="5">
        <f t="shared" ref="P83:P89" si="13">IF(O83=0,0,10^(0.75194503*LOG10(E83/174.393)^2)*O83)</f>
        <v>52.287406159724675</v>
      </c>
    </row>
    <row r="84" spans="1:17" x14ac:dyDescent="0.2">
      <c r="A84" s="29" t="s">
        <v>70</v>
      </c>
      <c r="B84" s="13">
        <v>2004</v>
      </c>
      <c r="C84" s="15" t="s">
        <v>15</v>
      </c>
      <c r="D84" s="13">
        <v>8</v>
      </c>
      <c r="E84" s="14">
        <v>87.1</v>
      </c>
      <c r="F84" s="54">
        <v>27</v>
      </c>
      <c r="G84" s="54">
        <v>30</v>
      </c>
      <c r="H84" s="54">
        <v>32</v>
      </c>
      <c r="I84" s="48">
        <v>32</v>
      </c>
      <c r="J84" s="54">
        <v>37</v>
      </c>
      <c r="K84" s="62">
        <v>40</v>
      </c>
      <c r="L84" s="62">
        <v>42</v>
      </c>
      <c r="M84" s="47">
        <v>42</v>
      </c>
      <c r="N84" s="7">
        <v>6</v>
      </c>
      <c r="O84" s="47">
        <f t="shared" si="12"/>
        <v>74</v>
      </c>
      <c r="P84" s="5">
        <f t="shared" si="13"/>
        <v>86.614410592273032</v>
      </c>
    </row>
    <row r="85" spans="1:17" x14ac:dyDescent="0.2">
      <c r="A85" s="29" t="s">
        <v>86</v>
      </c>
      <c r="B85" s="13">
        <v>2006</v>
      </c>
      <c r="C85" s="15" t="s">
        <v>15</v>
      </c>
      <c r="D85" s="13">
        <v>15</v>
      </c>
      <c r="E85" s="14">
        <v>84</v>
      </c>
      <c r="F85" s="54">
        <v>38</v>
      </c>
      <c r="G85" s="54">
        <v>41</v>
      </c>
      <c r="H85" s="54">
        <v>45</v>
      </c>
      <c r="I85" s="48">
        <v>45</v>
      </c>
      <c r="J85" s="54">
        <v>45</v>
      </c>
      <c r="K85" s="62">
        <v>51</v>
      </c>
      <c r="L85" s="62">
        <v>55</v>
      </c>
      <c r="M85" s="47">
        <v>55</v>
      </c>
      <c r="N85" s="7">
        <v>5</v>
      </c>
      <c r="O85" s="47">
        <f t="shared" si="12"/>
        <v>100</v>
      </c>
      <c r="P85" s="5">
        <f t="shared" si="13"/>
        <v>119.03682129560656</v>
      </c>
    </row>
    <row r="86" spans="1:17" x14ac:dyDescent="0.2">
      <c r="A86" s="29" t="s">
        <v>82</v>
      </c>
      <c r="B86" s="13">
        <v>2004</v>
      </c>
      <c r="C86" s="15" t="s">
        <v>41</v>
      </c>
      <c r="D86" s="13">
        <v>19</v>
      </c>
      <c r="E86" s="14">
        <v>86.6</v>
      </c>
      <c r="F86" s="54">
        <v>82</v>
      </c>
      <c r="G86" s="54">
        <v>86</v>
      </c>
      <c r="H86" s="54">
        <v>90</v>
      </c>
      <c r="I86" s="48">
        <v>90</v>
      </c>
      <c r="J86" s="54">
        <v>100</v>
      </c>
      <c r="K86" s="62">
        <v>104</v>
      </c>
      <c r="L86" s="62">
        <v>107</v>
      </c>
      <c r="M86" s="47">
        <v>107</v>
      </c>
      <c r="N86" s="7">
        <v>4</v>
      </c>
      <c r="O86" s="47">
        <f t="shared" si="12"/>
        <v>197</v>
      </c>
      <c r="P86" s="5">
        <f t="shared" si="13"/>
        <v>231.18682401256126</v>
      </c>
      <c r="Q86" s="4">
        <v>3</v>
      </c>
    </row>
    <row r="87" spans="1:17" x14ac:dyDescent="0.2">
      <c r="A87" s="22" t="s">
        <v>40</v>
      </c>
      <c r="B87" s="17">
        <v>2001</v>
      </c>
      <c r="C87" s="16" t="s">
        <v>15</v>
      </c>
      <c r="D87" s="17">
        <v>25</v>
      </c>
      <c r="E87" s="14">
        <v>81.2</v>
      </c>
      <c r="F87" s="54">
        <v>86</v>
      </c>
      <c r="G87" s="38">
        <v>92</v>
      </c>
      <c r="H87" s="37">
        <v>93</v>
      </c>
      <c r="I87" s="48">
        <v>86</v>
      </c>
      <c r="J87" s="54">
        <v>106</v>
      </c>
      <c r="K87" s="36">
        <v>112</v>
      </c>
      <c r="L87" s="63">
        <v>120</v>
      </c>
      <c r="M87" s="47">
        <v>120</v>
      </c>
      <c r="N87" s="7">
        <v>3</v>
      </c>
      <c r="O87" s="47">
        <f t="shared" si="12"/>
        <v>206</v>
      </c>
      <c r="P87" s="25">
        <f t="shared" si="13"/>
        <v>249.30795638565229</v>
      </c>
      <c r="Q87" s="4">
        <v>2</v>
      </c>
    </row>
    <row r="88" spans="1:17" x14ac:dyDescent="0.2">
      <c r="A88" s="22" t="s">
        <v>42</v>
      </c>
      <c r="B88" s="23">
        <v>2003</v>
      </c>
      <c r="C88" s="22" t="s">
        <v>41</v>
      </c>
      <c r="D88" s="23">
        <v>66</v>
      </c>
      <c r="E88" s="24">
        <v>88.8</v>
      </c>
      <c r="F88" s="54">
        <v>102</v>
      </c>
      <c r="G88" s="54">
        <v>107</v>
      </c>
      <c r="H88" s="37">
        <v>110</v>
      </c>
      <c r="I88" s="50">
        <v>107</v>
      </c>
      <c r="J88" s="54">
        <v>120</v>
      </c>
      <c r="K88" s="36">
        <v>125</v>
      </c>
      <c r="L88" s="37">
        <v>130</v>
      </c>
      <c r="M88" s="51">
        <v>125</v>
      </c>
      <c r="N88" s="28">
        <v>2</v>
      </c>
      <c r="O88" s="51">
        <f t="shared" si="12"/>
        <v>232</v>
      </c>
      <c r="P88" s="25">
        <f t="shared" si="13"/>
        <v>269.21104550523148</v>
      </c>
      <c r="Q88" s="4">
        <v>1</v>
      </c>
    </row>
    <row r="89" spans="1:17" x14ac:dyDescent="0.2">
      <c r="A89" s="29" t="s">
        <v>83</v>
      </c>
      <c r="B89" s="13">
        <v>2000</v>
      </c>
      <c r="C89" s="15" t="s">
        <v>41</v>
      </c>
      <c r="D89" s="13">
        <v>78</v>
      </c>
      <c r="E89" s="14">
        <v>82.9</v>
      </c>
      <c r="F89" s="54">
        <v>130</v>
      </c>
      <c r="G89" s="54">
        <v>140</v>
      </c>
      <c r="H89" s="54">
        <v>146</v>
      </c>
      <c r="I89" s="48">
        <v>146</v>
      </c>
      <c r="J89" s="54">
        <v>170</v>
      </c>
      <c r="K89" s="57" t="s">
        <v>115</v>
      </c>
      <c r="L89" s="57" t="s">
        <v>115</v>
      </c>
      <c r="M89" s="47">
        <v>170</v>
      </c>
      <c r="N89" s="7">
        <v>1</v>
      </c>
      <c r="O89" s="47">
        <f t="shared" si="12"/>
        <v>316</v>
      </c>
      <c r="P89" s="5">
        <f t="shared" si="13"/>
        <v>378.55098290857308</v>
      </c>
    </row>
    <row r="90" spans="1:17" x14ac:dyDescent="0.2">
      <c r="A90" s="72">
        <v>96</v>
      </c>
      <c r="B90" s="73"/>
      <c r="C90" s="73"/>
      <c r="D90" s="73"/>
      <c r="E90" s="73"/>
      <c r="F90" s="73"/>
      <c r="G90" s="73"/>
      <c r="H90" s="73"/>
      <c r="I90" s="73"/>
      <c r="J90" s="73"/>
      <c r="K90" s="73"/>
      <c r="L90" s="73"/>
      <c r="M90" s="73"/>
      <c r="N90" s="73"/>
      <c r="O90" s="73"/>
      <c r="P90" s="74"/>
    </row>
    <row r="91" spans="1:17" x14ac:dyDescent="0.2">
      <c r="A91" s="29" t="s">
        <v>71</v>
      </c>
      <c r="B91" s="13">
        <v>2007</v>
      </c>
      <c r="C91" s="15" t="s">
        <v>15</v>
      </c>
      <c r="D91" s="13">
        <v>6</v>
      </c>
      <c r="E91" s="14">
        <v>92.1</v>
      </c>
      <c r="F91" s="54">
        <v>32</v>
      </c>
      <c r="G91" s="54">
        <v>36</v>
      </c>
      <c r="H91" s="54">
        <v>38</v>
      </c>
      <c r="I91" s="48">
        <v>38</v>
      </c>
      <c r="J91" s="54">
        <v>45</v>
      </c>
      <c r="K91" s="62">
        <v>48</v>
      </c>
      <c r="L91" s="62">
        <v>51</v>
      </c>
      <c r="M91" s="47">
        <v>51</v>
      </c>
      <c r="N91" s="7">
        <v>8</v>
      </c>
      <c r="O91" s="47">
        <f t="shared" ref="O91:O98" si="14">I91+M91</f>
        <v>89</v>
      </c>
      <c r="P91" s="5">
        <f t="shared" ref="P91:P98" si="15">IF(O91=0,0,10^(0.75194503*LOG10(E91/174.393)^2)*O91)</f>
        <v>101.67127858379037</v>
      </c>
    </row>
    <row r="92" spans="1:17" x14ac:dyDescent="0.2">
      <c r="A92" s="29" t="s">
        <v>62</v>
      </c>
      <c r="B92" s="13">
        <v>2003</v>
      </c>
      <c r="C92" s="15" t="s">
        <v>49</v>
      </c>
      <c r="D92" s="13">
        <v>9</v>
      </c>
      <c r="E92" s="14">
        <v>94</v>
      </c>
      <c r="F92" s="54">
        <v>55</v>
      </c>
      <c r="G92" s="54">
        <v>58</v>
      </c>
      <c r="H92" s="38">
        <v>61</v>
      </c>
      <c r="I92" s="48">
        <v>58</v>
      </c>
      <c r="J92" s="54">
        <v>70</v>
      </c>
      <c r="K92" s="62">
        <v>75</v>
      </c>
      <c r="L92" s="49">
        <v>78</v>
      </c>
      <c r="M92" s="47">
        <v>75</v>
      </c>
      <c r="N92" s="7">
        <v>7</v>
      </c>
      <c r="O92" s="47">
        <f t="shared" si="14"/>
        <v>133</v>
      </c>
      <c r="P92" s="5">
        <f t="shared" si="15"/>
        <v>150.66804757598172</v>
      </c>
    </row>
    <row r="93" spans="1:17" x14ac:dyDescent="0.2">
      <c r="A93" s="29" t="s">
        <v>75</v>
      </c>
      <c r="B93" s="13">
        <v>1999</v>
      </c>
      <c r="C93" s="15" t="s">
        <v>52</v>
      </c>
      <c r="D93" s="13">
        <v>19</v>
      </c>
      <c r="E93" s="14">
        <v>89.6</v>
      </c>
      <c r="F93" s="54">
        <v>75</v>
      </c>
      <c r="G93" s="54">
        <v>80</v>
      </c>
      <c r="H93" s="38">
        <v>85</v>
      </c>
      <c r="I93" s="48">
        <v>80</v>
      </c>
      <c r="J93" s="54">
        <v>95</v>
      </c>
      <c r="K93" s="62">
        <v>100</v>
      </c>
      <c r="L93" s="62">
        <v>105</v>
      </c>
      <c r="M93" s="47">
        <v>105</v>
      </c>
      <c r="N93" s="7">
        <v>6</v>
      </c>
      <c r="O93" s="47">
        <f t="shared" si="14"/>
        <v>185</v>
      </c>
      <c r="P93" s="5">
        <f t="shared" si="15"/>
        <v>213.83118115943364</v>
      </c>
    </row>
    <row r="94" spans="1:17" x14ac:dyDescent="0.2">
      <c r="A94" s="29" t="s">
        <v>76</v>
      </c>
      <c r="B94" s="13">
        <v>2000</v>
      </c>
      <c r="C94" s="15" t="s">
        <v>52</v>
      </c>
      <c r="D94" s="13">
        <v>25</v>
      </c>
      <c r="E94" s="14">
        <v>95.6</v>
      </c>
      <c r="F94" s="54">
        <v>100</v>
      </c>
      <c r="G94" s="54">
        <v>105</v>
      </c>
      <c r="H94" s="54">
        <v>110</v>
      </c>
      <c r="I94" s="48">
        <v>110</v>
      </c>
      <c r="J94" s="54">
        <v>120</v>
      </c>
      <c r="K94" s="62">
        <v>125</v>
      </c>
      <c r="L94" s="49">
        <v>130</v>
      </c>
      <c r="M94" s="47">
        <v>125</v>
      </c>
      <c r="N94" s="7">
        <v>5</v>
      </c>
      <c r="O94" s="47">
        <f t="shared" si="14"/>
        <v>235</v>
      </c>
      <c r="P94" s="5">
        <f t="shared" si="15"/>
        <v>264.43506492590387</v>
      </c>
    </row>
    <row r="95" spans="1:17" s="26" customFormat="1" x14ac:dyDescent="0.2">
      <c r="A95" s="29" t="s">
        <v>94</v>
      </c>
      <c r="B95" s="13">
        <v>1993</v>
      </c>
      <c r="C95" s="15" t="s">
        <v>12</v>
      </c>
      <c r="D95" s="13">
        <v>29</v>
      </c>
      <c r="E95" s="14">
        <v>94.9</v>
      </c>
      <c r="F95" s="54">
        <v>105</v>
      </c>
      <c r="G95" s="38">
        <v>111</v>
      </c>
      <c r="H95" s="54">
        <v>111</v>
      </c>
      <c r="I95" s="48">
        <v>111</v>
      </c>
      <c r="J95" s="54">
        <v>132</v>
      </c>
      <c r="K95" s="62">
        <v>137</v>
      </c>
      <c r="L95" s="49">
        <v>141</v>
      </c>
      <c r="M95" s="47">
        <v>137</v>
      </c>
      <c r="N95" s="7">
        <v>2</v>
      </c>
      <c r="O95" s="47">
        <f t="shared" si="14"/>
        <v>248</v>
      </c>
      <c r="P95" s="5">
        <f t="shared" si="15"/>
        <v>279.87470361624207</v>
      </c>
    </row>
    <row r="96" spans="1:17" x14ac:dyDescent="0.2">
      <c r="A96" s="27" t="s">
        <v>60</v>
      </c>
      <c r="B96" s="17">
        <v>1995</v>
      </c>
      <c r="C96" s="16" t="s">
        <v>21</v>
      </c>
      <c r="D96" s="17">
        <v>35</v>
      </c>
      <c r="E96" s="14">
        <v>96</v>
      </c>
      <c r="F96" s="36">
        <v>105</v>
      </c>
      <c r="G96" s="38">
        <v>110</v>
      </c>
      <c r="H96" s="37">
        <v>110</v>
      </c>
      <c r="I96" s="48">
        <v>105</v>
      </c>
      <c r="J96" s="36">
        <v>132</v>
      </c>
      <c r="K96" s="36">
        <v>137</v>
      </c>
      <c r="L96" s="37">
        <v>144</v>
      </c>
      <c r="M96" s="47">
        <v>137</v>
      </c>
      <c r="N96" s="7">
        <v>4</v>
      </c>
      <c r="O96" s="47">
        <f t="shared" si="14"/>
        <v>242</v>
      </c>
      <c r="P96" s="25">
        <f t="shared" si="15"/>
        <v>271.86735480828884</v>
      </c>
    </row>
    <row r="97" spans="1:16" x14ac:dyDescent="0.2">
      <c r="A97" s="29" t="s">
        <v>98</v>
      </c>
      <c r="B97" s="13">
        <v>1999</v>
      </c>
      <c r="C97" s="15" t="s">
        <v>97</v>
      </c>
      <c r="D97" s="13">
        <v>36</v>
      </c>
      <c r="E97" s="14">
        <v>94.6</v>
      </c>
      <c r="F97" s="54">
        <v>110</v>
      </c>
      <c r="G97" s="38">
        <v>117</v>
      </c>
      <c r="H97" s="54">
        <v>119</v>
      </c>
      <c r="I97" s="48">
        <v>119</v>
      </c>
      <c r="J97" s="54">
        <v>140</v>
      </c>
      <c r="K97" s="62">
        <v>150</v>
      </c>
      <c r="L97" s="49">
        <v>155</v>
      </c>
      <c r="M97" s="47">
        <v>150</v>
      </c>
      <c r="N97" s="7">
        <v>1</v>
      </c>
      <c r="O97" s="47">
        <f t="shared" si="14"/>
        <v>269</v>
      </c>
      <c r="P97" s="5">
        <f t="shared" si="15"/>
        <v>303.95700280930271</v>
      </c>
    </row>
    <row r="98" spans="1:16" x14ac:dyDescent="0.2">
      <c r="A98" s="22" t="s">
        <v>63</v>
      </c>
      <c r="B98" s="17">
        <v>2002</v>
      </c>
      <c r="C98" s="16" t="s">
        <v>49</v>
      </c>
      <c r="D98" s="17">
        <v>98</v>
      </c>
      <c r="E98" s="14">
        <v>93.8</v>
      </c>
      <c r="F98" s="36">
        <v>115</v>
      </c>
      <c r="G98" s="38">
        <v>118</v>
      </c>
      <c r="H98" s="37">
        <v>118</v>
      </c>
      <c r="I98" s="48">
        <v>115</v>
      </c>
      <c r="J98" s="37">
        <v>131</v>
      </c>
      <c r="K98" s="36">
        <v>131</v>
      </c>
      <c r="L98" s="37">
        <v>136</v>
      </c>
      <c r="M98" s="47">
        <v>131</v>
      </c>
      <c r="N98" s="7">
        <v>3</v>
      </c>
      <c r="O98" s="47">
        <f t="shared" si="14"/>
        <v>246</v>
      </c>
      <c r="P98" s="25">
        <f t="shared" si="15"/>
        <v>278.91935270517251</v>
      </c>
    </row>
    <row r="99" spans="1:16" x14ac:dyDescent="0.2">
      <c r="A99" s="72" t="s">
        <v>58</v>
      </c>
      <c r="B99" s="73"/>
      <c r="C99" s="73"/>
      <c r="D99" s="73"/>
      <c r="E99" s="73"/>
      <c r="F99" s="73"/>
      <c r="G99" s="73"/>
      <c r="H99" s="73"/>
      <c r="I99" s="73"/>
      <c r="J99" s="73"/>
      <c r="K99" s="73"/>
      <c r="L99" s="73"/>
      <c r="M99" s="73"/>
      <c r="N99" s="73"/>
      <c r="O99" s="73"/>
      <c r="P99" s="74"/>
    </row>
    <row r="100" spans="1:16" x14ac:dyDescent="0.2">
      <c r="A100" s="29" t="s">
        <v>61</v>
      </c>
      <c r="B100" s="13">
        <v>1992</v>
      </c>
      <c r="C100" s="15" t="s">
        <v>49</v>
      </c>
      <c r="D100" s="13">
        <v>2</v>
      </c>
      <c r="E100" s="14">
        <v>96.1</v>
      </c>
      <c r="F100" s="54">
        <v>102</v>
      </c>
      <c r="G100" s="54">
        <v>107</v>
      </c>
      <c r="H100" s="54">
        <v>111</v>
      </c>
      <c r="I100" s="48">
        <v>111</v>
      </c>
      <c r="J100" s="54">
        <v>131</v>
      </c>
      <c r="K100" s="62">
        <v>136</v>
      </c>
      <c r="L100" s="62">
        <v>140</v>
      </c>
      <c r="M100" s="47">
        <v>140</v>
      </c>
      <c r="N100" s="7">
        <v>3</v>
      </c>
      <c r="O100" s="47">
        <f>I100+M100</f>
        <v>251</v>
      </c>
      <c r="P100" s="5">
        <f>IF(O100=0,0,10^(0.75194503*LOG10(E100/174.393)^2)*O100)</f>
        <v>281.86378396460628</v>
      </c>
    </row>
    <row r="101" spans="1:16" x14ac:dyDescent="0.2">
      <c r="A101" s="15" t="s">
        <v>27</v>
      </c>
      <c r="B101" s="13">
        <v>2004</v>
      </c>
      <c r="C101" s="15" t="s">
        <v>25</v>
      </c>
      <c r="D101" s="13">
        <v>78</v>
      </c>
      <c r="E101" s="14">
        <v>102</v>
      </c>
      <c r="F101" s="54">
        <v>97</v>
      </c>
      <c r="G101" s="54">
        <v>102</v>
      </c>
      <c r="H101" s="54">
        <v>105</v>
      </c>
      <c r="I101" s="48">
        <v>105</v>
      </c>
      <c r="J101" s="54">
        <v>117</v>
      </c>
      <c r="K101" s="62">
        <v>122</v>
      </c>
      <c r="L101" s="62">
        <v>127</v>
      </c>
      <c r="M101" s="47">
        <v>127</v>
      </c>
      <c r="N101" s="7">
        <v>5</v>
      </c>
      <c r="O101" s="47">
        <f>I101+M101</f>
        <v>232</v>
      </c>
      <c r="P101" s="5">
        <f>IF(O101=0,0,10^(0.75194503*LOG10(E101/174.393)^2)*O101)</f>
        <v>254.85045333129727</v>
      </c>
    </row>
    <row r="102" spans="1:16" x14ac:dyDescent="0.2">
      <c r="A102" s="29" t="s">
        <v>29</v>
      </c>
      <c r="B102" s="13">
        <v>2001</v>
      </c>
      <c r="C102" s="15" t="s">
        <v>52</v>
      </c>
      <c r="D102" s="13">
        <v>79</v>
      </c>
      <c r="E102" s="14">
        <v>98.2</v>
      </c>
      <c r="F102" s="54">
        <v>100</v>
      </c>
      <c r="G102" s="54">
        <v>105</v>
      </c>
      <c r="H102" s="38">
        <v>110</v>
      </c>
      <c r="I102" s="48">
        <v>105</v>
      </c>
      <c r="J102" s="54">
        <v>130</v>
      </c>
      <c r="K102" s="57" t="s">
        <v>111</v>
      </c>
      <c r="L102" s="57" t="s">
        <v>111</v>
      </c>
      <c r="M102" s="47">
        <v>130</v>
      </c>
      <c r="N102" s="7">
        <v>4</v>
      </c>
      <c r="O102" s="47">
        <f>I102+M102</f>
        <v>235</v>
      </c>
      <c r="P102" s="5">
        <f>IF(O102=0,0,10^(0.75194503*LOG10(E102/174.393)^2)*O102)</f>
        <v>261.72529660279656</v>
      </c>
    </row>
    <row r="103" spans="1:16" x14ac:dyDescent="0.2">
      <c r="A103" s="29" t="s">
        <v>96</v>
      </c>
      <c r="B103" s="13">
        <v>1998</v>
      </c>
      <c r="C103" s="15" t="s">
        <v>97</v>
      </c>
      <c r="D103" s="13">
        <v>80</v>
      </c>
      <c r="E103" s="14">
        <v>101.95</v>
      </c>
      <c r="F103" s="54">
        <v>125</v>
      </c>
      <c r="G103" s="54">
        <v>135</v>
      </c>
      <c r="H103" s="54">
        <v>140</v>
      </c>
      <c r="I103" s="48">
        <v>140</v>
      </c>
      <c r="J103" s="54">
        <v>145</v>
      </c>
      <c r="K103" s="62">
        <v>155</v>
      </c>
      <c r="L103" s="62">
        <v>165</v>
      </c>
      <c r="M103" s="47">
        <v>165</v>
      </c>
      <c r="N103" s="7">
        <v>2</v>
      </c>
      <c r="O103" s="47">
        <f>I103+M103</f>
        <v>305</v>
      </c>
      <c r="P103" s="5">
        <f>IF(O103=0,0,10^(0.75194503*LOG10(E103/174.393)^2)*O103)</f>
        <v>335.09804362900076</v>
      </c>
    </row>
    <row r="104" spans="1:16" x14ac:dyDescent="0.2">
      <c r="A104" s="22" t="s">
        <v>20</v>
      </c>
      <c r="B104" s="17">
        <v>1997</v>
      </c>
      <c r="C104" s="16" t="s">
        <v>21</v>
      </c>
      <c r="D104" s="17">
        <v>99</v>
      </c>
      <c r="E104" s="14">
        <v>101.8</v>
      </c>
      <c r="F104" s="54">
        <v>150</v>
      </c>
      <c r="G104" s="54">
        <v>155</v>
      </c>
      <c r="H104" s="54">
        <v>160</v>
      </c>
      <c r="I104" s="48">
        <v>160</v>
      </c>
      <c r="J104" s="54">
        <v>190</v>
      </c>
      <c r="K104" s="36">
        <v>195</v>
      </c>
      <c r="L104" s="56" t="s">
        <v>111</v>
      </c>
      <c r="M104" s="47">
        <v>195</v>
      </c>
      <c r="N104" s="7">
        <v>1</v>
      </c>
      <c r="O104" s="47">
        <f>I104+M104</f>
        <v>355</v>
      </c>
      <c r="P104" s="25">
        <f>IF(O104=0,0,10^(0.75194503*LOG10(E104/174.393)^2)*O104)</f>
        <v>390.23383146084171</v>
      </c>
    </row>
    <row r="105" spans="1:16" x14ac:dyDescent="0.2">
      <c r="A105" s="72" t="s">
        <v>59</v>
      </c>
      <c r="B105" s="73"/>
      <c r="C105" s="73"/>
      <c r="D105" s="73"/>
      <c r="E105" s="73"/>
      <c r="F105" s="73"/>
      <c r="G105" s="73"/>
      <c r="H105" s="73"/>
      <c r="I105" s="73"/>
      <c r="J105" s="73"/>
      <c r="K105" s="73"/>
      <c r="L105" s="73"/>
      <c r="M105" s="73"/>
      <c r="N105" s="73"/>
      <c r="O105" s="73"/>
      <c r="P105" s="74"/>
    </row>
    <row r="106" spans="1:16" s="26" customFormat="1" x14ac:dyDescent="0.2">
      <c r="A106" s="29" t="s">
        <v>87</v>
      </c>
      <c r="B106" s="13">
        <v>2004</v>
      </c>
      <c r="C106" s="15" t="s">
        <v>15</v>
      </c>
      <c r="D106" s="13">
        <v>5</v>
      </c>
      <c r="E106" s="14">
        <v>115.6</v>
      </c>
      <c r="F106" s="54">
        <v>52</v>
      </c>
      <c r="G106" s="54">
        <v>57</v>
      </c>
      <c r="H106" s="54">
        <v>61</v>
      </c>
      <c r="I106" s="48">
        <v>61</v>
      </c>
      <c r="J106" s="54">
        <v>70</v>
      </c>
      <c r="K106" s="62">
        <v>75</v>
      </c>
      <c r="L106" s="62">
        <v>80</v>
      </c>
      <c r="M106" s="47">
        <v>80</v>
      </c>
      <c r="N106" s="7">
        <v>5</v>
      </c>
      <c r="O106" s="47">
        <f t="shared" ref="O106:O111" si="16">I106+M106</f>
        <v>141</v>
      </c>
      <c r="P106" s="5">
        <f t="shared" ref="P106:P111" si="17">IF(O106=0,0,10^(0.75194503*LOG10(E106/174.393)^2)*O106)</f>
        <v>149.00364558272554</v>
      </c>
    </row>
    <row r="107" spans="1:16" x14ac:dyDescent="0.2">
      <c r="A107" s="29" t="s">
        <v>88</v>
      </c>
      <c r="B107" s="13">
        <v>2004</v>
      </c>
      <c r="C107" s="15" t="s">
        <v>15</v>
      </c>
      <c r="D107" s="13">
        <v>61</v>
      </c>
      <c r="E107" s="14">
        <v>123</v>
      </c>
      <c r="F107" s="54">
        <v>50</v>
      </c>
      <c r="G107" s="54">
        <v>55</v>
      </c>
      <c r="H107" s="54">
        <v>60</v>
      </c>
      <c r="I107" s="48">
        <v>60</v>
      </c>
      <c r="J107" s="54">
        <v>60</v>
      </c>
      <c r="K107" s="62">
        <v>67</v>
      </c>
      <c r="L107" s="62">
        <v>72</v>
      </c>
      <c r="M107" s="47">
        <v>72</v>
      </c>
      <c r="N107" s="7">
        <v>6</v>
      </c>
      <c r="O107" s="47">
        <f t="shared" si="16"/>
        <v>132</v>
      </c>
      <c r="P107" s="5">
        <f t="shared" si="17"/>
        <v>137.36023047652381</v>
      </c>
    </row>
    <row r="108" spans="1:16" x14ac:dyDescent="0.2">
      <c r="A108" s="22" t="s">
        <v>19</v>
      </c>
      <c r="B108" s="23">
        <v>1999</v>
      </c>
      <c r="C108" s="29" t="s">
        <v>15</v>
      </c>
      <c r="D108" s="30">
        <v>65</v>
      </c>
      <c r="E108" s="31">
        <v>118</v>
      </c>
      <c r="F108" s="54">
        <v>65</v>
      </c>
      <c r="G108" s="54">
        <v>70</v>
      </c>
      <c r="H108" s="37">
        <v>75</v>
      </c>
      <c r="I108" s="50">
        <v>70</v>
      </c>
      <c r="J108" s="54">
        <v>90</v>
      </c>
      <c r="K108" s="36">
        <v>95</v>
      </c>
      <c r="L108" s="36">
        <v>100</v>
      </c>
      <c r="M108" s="51">
        <v>100</v>
      </c>
      <c r="N108" s="28">
        <v>4</v>
      </c>
      <c r="O108" s="51">
        <f t="shared" si="16"/>
        <v>170</v>
      </c>
      <c r="P108" s="25">
        <f t="shared" si="17"/>
        <v>178.68577847295003</v>
      </c>
    </row>
    <row r="109" spans="1:16" x14ac:dyDescent="0.2">
      <c r="A109" s="29" t="s">
        <v>72</v>
      </c>
      <c r="B109" s="13">
        <v>2000</v>
      </c>
      <c r="C109" s="15" t="s">
        <v>15</v>
      </c>
      <c r="D109" s="13">
        <v>69</v>
      </c>
      <c r="E109" s="14">
        <v>114</v>
      </c>
      <c r="F109" s="54">
        <v>115</v>
      </c>
      <c r="G109" s="38">
        <v>123</v>
      </c>
      <c r="H109" s="38">
        <v>123</v>
      </c>
      <c r="I109" s="48">
        <v>115</v>
      </c>
      <c r="J109" s="54">
        <v>140</v>
      </c>
      <c r="K109" s="57" t="s">
        <v>111</v>
      </c>
      <c r="L109" s="57" t="s">
        <v>111</v>
      </c>
      <c r="M109" s="47">
        <v>140</v>
      </c>
      <c r="N109" s="7">
        <v>3</v>
      </c>
      <c r="O109" s="47">
        <f t="shared" si="16"/>
        <v>255</v>
      </c>
      <c r="P109" s="5">
        <f t="shared" si="17"/>
        <v>270.50235447824002</v>
      </c>
    </row>
    <row r="110" spans="1:16" x14ac:dyDescent="0.2">
      <c r="A110" s="29" t="s">
        <v>56</v>
      </c>
      <c r="B110" s="13">
        <v>1992</v>
      </c>
      <c r="C110" s="15" t="s">
        <v>21</v>
      </c>
      <c r="D110" s="13">
        <v>75</v>
      </c>
      <c r="E110" s="32">
        <v>104.6</v>
      </c>
      <c r="F110" s="38">
        <v>128</v>
      </c>
      <c r="G110" s="38">
        <v>128</v>
      </c>
      <c r="H110" s="54">
        <v>128</v>
      </c>
      <c r="I110" s="48">
        <v>128</v>
      </c>
      <c r="J110" s="54">
        <v>165</v>
      </c>
      <c r="K110" s="36">
        <v>175</v>
      </c>
      <c r="L110" s="36">
        <v>180</v>
      </c>
      <c r="M110" s="47">
        <v>180</v>
      </c>
      <c r="N110" s="7">
        <v>2</v>
      </c>
      <c r="O110" s="47">
        <f t="shared" si="16"/>
        <v>308</v>
      </c>
      <c r="P110" s="25">
        <f t="shared" si="17"/>
        <v>335.43524678253311</v>
      </c>
    </row>
    <row r="111" spans="1:16" x14ac:dyDescent="0.2">
      <c r="A111" s="66" t="s">
        <v>80</v>
      </c>
      <c r="B111" s="13">
        <v>2000</v>
      </c>
      <c r="C111" s="15" t="s">
        <v>51</v>
      </c>
      <c r="D111" s="13">
        <v>86</v>
      </c>
      <c r="E111" s="14">
        <v>126.3</v>
      </c>
      <c r="F111" s="54">
        <v>140</v>
      </c>
      <c r="G111" s="54">
        <v>145</v>
      </c>
      <c r="H111" s="54">
        <v>148</v>
      </c>
      <c r="I111" s="48">
        <v>148</v>
      </c>
      <c r="J111" s="38">
        <v>170</v>
      </c>
      <c r="K111" s="62">
        <v>170</v>
      </c>
      <c r="L111" s="62">
        <v>180</v>
      </c>
      <c r="M111" s="47">
        <v>180</v>
      </c>
      <c r="N111" s="7">
        <v>1</v>
      </c>
      <c r="O111" s="47">
        <f t="shared" si="16"/>
        <v>328</v>
      </c>
      <c r="P111" s="5">
        <f t="shared" si="17"/>
        <v>339.34264705392064</v>
      </c>
    </row>
  </sheetData>
  <sortState xmlns:xlrd2="http://schemas.microsoft.com/office/spreadsheetml/2017/richdata2" ref="A106:P111">
    <sortCondition ref="F106:F111"/>
  </sortState>
  <mergeCells count="25">
    <mergeCell ref="A1:N1"/>
    <mergeCell ref="A2:N2"/>
    <mergeCell ref="A5:A6"/>
    <mergeCell ref="B5:B6"/>
    <mergeCell ref="C5:C6"/>
    <mergeCell ref="N5:N6"/>
    <mergeCell ref="A7:P7"/>
    <mergeCell ref="E5:E6"/>
    <mergeCell ref="F5:I5"/>
    <mergeCell ref="O5:O6"/>
    <mergeCell ref="P5:P6"/>
    <mergeCell ref="D5:D6"/>
    <mergeCell ref="J5:L5"/>
    <mergeCell ref="A16:P16"/>
    <mergeCell ref="A90:P90"/>
    <mergeCell ref="A99:P99"/>
    <mergeCell ref="A105:P105"/>
    <mergeCell ref="A39:P39"/>
    <mergeCell ref="A42:P42"/>
    <mergeCell ref="A51:P51"/>
    <mergeCell ref="A62:P62"/>
    <mergeCell ref="A69:P69"/>
    <mergeCell ref="A82:P82"/>
    <mergeCell ref="A28:P28"/>
    <mergeCell ref="A21:P21"/>
  </mergeCells>
  <phoneticPr fontId="5" type="noConversion"/>
  <pageMargins left="0.2" right="0.2" top="0.27" bottom="0.77" header="0.2" footer="0.2"/>
  <pageSetup paperSize="9" orientation="landscape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protokols</vt:lpstr>
    </vt:vector>
  </TitlesOfParts>
  <Company>LNAF TRADOC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eduards.tarasovs</dc:creator>
  <cp:lastModifiedBy>Triin</cp:lastModifiedBy>
  <cp:lastPrinted>2017-01-30T08:41:13Z</cp:lastPrinted>
  <dcterms:created xsi:type="dcterms:W3CDTF">2014-02-28T11:02:15Z</dcterms:created>
  <dcterms:modified xsi:type="dcterms:W3CDTF">2019-01-27T15:30:27Z</dcterms:modified>
</cp:coreProperties>
</file>