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15480" windowHeight="11640" tabRatio="622" activeTab="0"/>
  </bookViews>
  <sheets>
    <sheet name="30 kg" sheetId="1" r:id="rId1"/>
    <sheet name="35 kg" sheetId="2" r:id="rId2"/>
    <sheet name="40 kg" sheetId="3" r:id="rId3"/>
    <sheet name="45 kg" sheetId="4" r:id="rId4"/>
    <sheet name="50 kg" sheetId="5" r:id="rId5"/>
    <sheet name="56 kg" sheetId="6" r:id="rId6"/>
    <sheet name="62 kg" sheetId="7" r:id="rId7"/>
    <sheet name="69 kg" sheetId="8" r:id="rId8"/>
    <sheet name="+69 kg" sheetId="9" r:id="rId9"/>
    <sheet name="Merginos" sheetId="10" r:id="rId10"/>
  </sheets>
  <definedNames/>
  <calcPr fullCalcOnLoad="1"/>
</workbook>
</file>

<file path=xl/sharedStrings.xml><?xml version="1.0" encoding="utf-8"?>
<sst xmlns="http://schemas.openxmlformats.org/spreadsheetml/2006/main" count="743" uniqueCount="269">
  <si>
    <t>R. Norvilas</t>
  </si>
  <si>
    <t>Gim. data</t>
  </si>
  <si>
    <t>Pavardė Vardas</t>
  </si>
  <si>
    <t>Eil. Nr.</t>
  </si>
  <si>
    <t>Dal. Svoris</t>
  </si>
  <si>
    <t>Gal.</t>
  </si>
  <si>
    <t>Dvikovė (kg)</t>
  </si>
  <si>
    <t>Rovimas (kg)</t>
  </si>
  <si>
    <t>Stūmimas (kg)</t>
  </si>
  <si>
    <t>Miestas</t>
  </si>
  <si>
    <t>Data</t>
  </si>
  <si>
    <t>Varžybų vieta</t>
  </si>
  <si>
    <t>Sinkl. Taškai</t>
  </si>
  <si>
    <t>Varžybų protokolas</t>
  </si>
  <si>
    <t>Taškai</t>
  </si>
  <si>
    <t>Svorio kat.</t>
  </si>
  <si>
    <t>50 kg</t>
  </si>
  <si>
    <t>56 kg</t>
  </si>
  <si>
    <t>62 kg</t>
  </si>
  <si>
    <t>69 kg</t>
  </si>
  <si>
    <t>Treneriai</t>
  </si>
  <si>
    <t>B. Šiaudkulis</t>
  </si>
  <si>
    <t>E. Šauklys K. Juraitis</t>
  </si>
  <si>
    <t>A. Bušeckas</t>
  </si>
  <si>
    <t xml:space="preserve">Vyr.sekretorius </t>
  </si>
  <si>
    <t>Vyr.teisėjas</t>
  </si>
  <si>
    <t xml:space="preserve">Vyr.teisėjas </t>
  </si>
  <si>
    <t>Merginos</t>
  </si>
  <si>
    <t>Klimanskas Gytis</t>
  </si>
  <si>
    <t>Anykščiai</t>
  </si>
  <si>
    <t>E. Maldžius</t>
  </si>
  <si>
    <t>Čepokas Denas</t>
  </si>
  <si>
    <t>A. Ananka</t>
  </si>
  <si>
    <t>Urbšas Mantas</t>
  </si>
  <si>
    <t>Telšiai</t>
  </si>
  <si>
    <t>Tarptautinis sunkiosios atletikos turnyras "Degaičiai - 2011"</t>
  </si>
  <si>
    <t>30 kg</t>
  </si>
  <si>
    <t>Degaičiai</t>
  </si>
  <si>
    <t>2011 11 19 - 20</t>
  </si>
  <si>
    <t>A. Šimkus</t>
  </si>
  <si>
    <t>Dapšauskas Eimantas</t>
  </si>
  <si>
    <t>B. Šiaudkulis</t>
  </si>
  <si>
    <t>Stanevičius Mantas</t>
  </si>
  <si>
    <t>Marijampolė</t>
  </si>
  <si>
    <t>A. Kirkliauskas</t>
  </si>
  <si>
    <t>Kalvaitis Tomas</t>
  </si>
  <si>
    <t>J. Janulevičius</t>
  </si>
  <si>
    <t>Doblys Matas</t>
  </si>
  <si>
    <t>2001 08 30</t>
  </si>
  <si>
    <t>Klaipėda</t>
  </si>
  <si>
    <t>M. Žvirblys</t>
  </si>
  <si>
    <t>K. Kasparavičius</t>
  </si>
  <si>
    <t>2011 11 19-20</t>
  </si>
  <si>
    <t>35 kg</t>
  </si>
  <si>
    <t>Survilas Deividas</t>
  </si>
  <si>
    <t>2002 00 00</t>
  </si>
  <si>
    <t>2001 00 00</t>
  </si>
  <si>
    <t>2002 02 16</t>
  </si>
  <si>
    <t>1998 00 00</t>
  </si>
  <si>
    <t>1999 00 00</t>
  </si>
  <si>
    <t>2001 04 11</t>
  </si>
  <si>
    <t>R. Norvilas</t>
  </si>
  <si>
    <t>Šiaulys Rokas</t>
  </si>
  <si>
    <t>1998 05 10</t>
  </si>
  <si>
    <t>Žilinskas Žilvinas</t>
  </si>
  <si>
    <t>Skirka Andrius</t>
  </si>
  <si>
    <t>1999 04 15</t>
  </si>
  <si>
    <t>Statauskas Lukas</t>
  </si>
  <si>
    <t>Klaipėda2</t>
  </si>
  <si>
    <t>Songaila Vincentas</t>
  </si>
  <si>
    <t>2001 01 01</t>
  </si>
  <si>
    <t>S. Miečius</t>
  </si>
  <si>
    <t>Šukys Mantvydas</t>
  </si>
  <si>
    <t>Satovas Viktoras</t>
  </si>
  <si>
    <t>Perskaudas Justinas</t>
  </si>
  <si>
    <t>2001 05 03</t>
  </si>
  <si>
    <t>Benetas Tomas</t>
  </si>
  <si>
    <t>2001 06 18</t>
  </si>
  <si>
    <t>G. Kuncevičius</t>
  </si>
  <si>
    <t>Peslekas Dominykas</t>
  </si>
  <si>
    <t>2000 00 00</t>
  </si>
  <si>
    <t>40 kg</t>
  </si>
  <si>
    <t>Raudys Romutis</t>
  </si>
  <si>
    <t>2001 12 29</t>
  </si>
  <si>
    <t>Leipus Arnas</t>
  </si>
  <si>
    <t>1999 09 26</t>
  </si>
  <si>
    <t>Urbšas Tadas</t>
  </si>
  <si>
    <t>1999 07 08</t>
  </si>
  <si>
    <t>Taujanskas Modestas</t>
  </si>
  <si>
    <t>1999 09 04</t>
  </si>
  <si>
    <t>Petrauskas Gintaras</t>
  </si>
  <si>
    <t>1999 05 19</t>
  </si>
  <si>
    <t>Montvydas Martynas</t>
  </si>
  <si>
    <t>1999 07 04</t>
  </si>
  <si>
    <t>Liubavičius Lukas</t>
  </si>
  <si>
    <t>1999 05 14</t>
  </si>
  <si>
    <t>A. Bušeckas</t>
  </si>
  <si>
    <t>Ribokas Žygimantas</t>
  </si>
  <si>
    <t>Buitvydas Lukas</t>
  </si>
  <si>
    <t>2000 01 31</t>
  </si>
  <si>
    <t>A. Damanskis</t>
  </si>
  <si>
    <t>Lelešius Daumantas</t>
  </si>
  <si>
    <t>Balsas Domantas</t>
  </si>
  <si>
    <t>2001 05 13</t>
  </si>
  <si>
    <t>Tumkus Lukas</t>
  </si>
  <si>
    <t>Rimkus Mindaugas</t>
  </si>
  <si>
    <t>1999 02 08</t>
  </si>
  <si>
    <t>Grinkevičius Virginijus</t>
  </si>
  <si>
    <t>2000 04 04</t>
  </si>
  <si>
    <t>Bartkus Ramūnas</t>
  </si>
  <si>
    <t>1999 02 23</t>
  </si>
  <si>
    <t>Grinkevičius Mindaugas</t>
  </si>
  <si>
    <t>1999 03 06</t>
  </si>
  <si>
    <t>45 kg</t>
  </si>
  <si>
    <t>Viskontas Justas</t>
  </si>
  <si>
    <t>2001 03 04</t>
  </si>
  <si>
    <t>Gargždai</t>
  </si>
  <si>
    <t>E. Šauklys</t>
  </si>
  <si>
    <t>Kvėzla Aurimas</t>
  </si>
  <si>
    <t>1998 09 19</t>
  </si>
  <si>
    <t>Liulaitis Lukas</t>
  </si>
  <si>
    <t>1999 09 05</t>
  </si>
  <si>
    <t>Montvydas Tomas</t>
  </si>
  <si>
    <t>1999 05 13</t>
  </si>
  <si>
    <t>Galdikas Darius</t>
  </si>
  <si>
    <t>2000 10 26</t>
  </si>
  <si>
    <t>Benetas Emilis</t>
  </si>
  <si>
    <t>1998 12 10</t>
  </si>
  <si>
    <t>Mikalauskas Edvinas</t>
  </si>
  <si>
    <t>1999 01 28</t>
  </si>
  <si>
    <t>Martinkus Ligitas</t>
  </si>
  <si>
    <t>1997 00 00</t>
  </si>
  <si>
    <t>Venckus Deivydas</t>
  </si>
  <si>
    <t>1998 04 26</t>
  </si>
  <si>
    <t>Brazauskas Paulius</t>
  </si>
  <si>
    <t>1998 03 28</t>
  </si>
  <si>
    <t>Pleiris Titas</t>
  </si>
  <si>
    <t>1999 09 19</t>
  </si>
  <si>
    <t>Norkus Aurimas</t>
  </si>
  <si>
    <t>Andrijauskas Edvinas</t>
  </si>
  <si>
    <t>2000 05 30</t>
  </si>
  <si>
    <t>Bulbošiovas Valdas</t>
  </si>
  <si>
    <t>1999 04 30</t>
  </si>
  <si>
    <t>Narmuntas Tadas</t>
  </si>
  <si>
    <t>1997 11 27</t>
  </si>
  <si>
    <t>Vyr. teisėjas</t>
  </si>
  <si>
    <t>Vyr. sekretorius</t>
  </si>
  <si>
    <t>Lydis Matas</t>
  </si>
  <si>
    <t>2000 11 30</t>
  </si>
  <si>
    <t>Gonta Reinis</t>
  </si>
  <si>
    <t>Saldus</t>
  </si>
  <si>
    <t>J. Andžans</t>
  </si>
  <si>
    <t>Jakovlevaitė Deimantė</t>
  </si>
  <si>
    <t>Kecorius Linas</t>
  </si>
  <si>
    <t>1998 12 23</t>
  </si>
  <si>
    <t>Vėlavičius Vilius</t>
  </si>
  <si>
    <t>2000 01 01</t>
  </si>
  <si>
    <t>Norkevičius Tomas</t>
  </si>
  <si>
    <t>Valaitis Artūras</t>
  </si>
  <si>
    <t>1998 04 27</t>
  </si>
  <si>
    <t>Andriušaitis Giedrius</t>
  </si>
  <si>
    <t>1999 04 25</t>
  </si>
  <si>
    <t>Skirka Vincentas</t>
  </si>
  <si>
    <t>1997 07 18</t>
  </si>
  <si>
    <t>Čadovič Jevgenij</t>
  </si>
  <si>
    <t xml:space="preserve">2000 10 26 </t>
  </si>
  <si>
    <t xml:space="preserve">Kačinskis Vytautas </t>
  </si>
  <si>
    <t>1999 03 12</t>
  </si>
  <si>
    <t>Žakevičius Lukas</t>
  </si>
  <si>
    <t>1997 04 04</t>
  </si>
  <si>
    <t>Skubiejus Justas</t>
  </si>
  <si>
    <t>Tarptautinis sunkiosios atletikos turnyras "Degaičiai-2011"</t>
  </si>
  <si>
    <t>Venckus Stasys</t>
  </si>
  <si>
    <t>Kalasinskas Irmantas</t>
  </si>
  <si>
    <t>1998 03 11</t>
  </si>
  <si>
    <t>Žukauskas Deivydas</t>
  </si>
  <si>
    <t>2000 11 18</t>
  </si>
  <si>
    <t>Micius Žilvinas</t>
  </si>
  <si>
    <t>1999 07 11</t>
  </si>
  <si>
    <t>Stonkus Karolis</t>
  </si>
  <si>
    <t>2001 04 12</t>
  </si>
  <si>
    <t>Petrikas Kostas</t>
  </si>
  <si>
    <t xml:space="preserve">1997 01 21 </t>
  </si>
  <si>
    <t>Ašmontas Lukas</t>
  </si>
  <si>
    <t>1998 05 15</t>
  </si>
  <si>
    <t>Nausėda Mindaugas</t>
  </si>
  <si>
    <t>Bružas Aurimas</t>
  </si>
  <si>
    <t>1997 10 14</t>
  </si>
  <si>
    <t>Bužinskis Karolis</t>
  </si>
  <si>
    <t>2002 03 08</t>
  </si>
  <si>
    <t>Marčiulynas Povilas</t>
  </si>
  <si>
    <t>1997 05 08</t>
  </si>
  <si>
    <t>Norkus Edvinas</t>
  </si>
  <si>
    <t>Norvilas Deividas</t>
  </si>
  <si>
    <t>1998 04 03</t>
  </si>
  <si>
    <t>Rimeika Viktoras</t>
  </si>
  <si>
    <t>1997 09 25</t>
  </si>
  <si>
    <t>Simonaitis Viktoras</t>
  </si>
  <si>
    <t>1998 05 20</t>
  </si>
  <si>
    <t>Samoška Saulius</t>
  </si>
  <si>
    <t>1997 08 05</t>
  </si>
  <si>
    <t>Markauskas Dominikas</t>
  </si>
  <si>
    <t>1997 08 08</t>
  </si>
  <si>
    <t>Metrikis Žilvinas</t>
  </si>
  <si>
    <t>Galdikas Artūras</t>
  </si>
  <si>
    <t>1998 12 03</t>
  </si>
  <si>
    <t>Grislis Andis</t>
  </si>
  <si>
    <t>Stonys Vygantas</t>
  </si>
  <si>
    <t>Munius Vygintas</t>
  </si>
  <si>
    <t>Butkus Einaras</t>
  </si>
  <si>
    <t>1998 07 28</t>
  </si>
  <si>
    <t>Marčuks Agnis</t>
  </si>
  <si>
    <t>1997 04 19</t>
  </si>
  <si>
    <t>Macius Lukas</t>
  </si>
  <si>
    <t>1999 03 31</t>
  </si>
  <si>
    <t>virš 69</t>
  </si>
  <si>
    <t>1999 05 08</t>
  </si>
  <si>
    <t>Stonkus Dovydas</t>
  </si>
  <si>
    <t>1998 09 03</t>
  </si>
  <si>
    <t>Narkovičius Mindaugas</t>
  </si>
  <si>
    <t>Kurmis Saulius</t>
  </si>
  <si>
    <t>1997 05 23</t>
  </si>
  <si>
    <t>Stalmokas Paulius</t>
  </si>
  <si>
    <t>2000 04 12</t>
  </si>
  <si>
    <t>Vaitkevičius Tomas</t>
  </si>
  <si>
    <t>1998 04 20</t>
  </si>
  <si>
    <t>Varslauskas Mantas</t>
  </si>
  <si>
    <t>1998 02 09</t>
  </si>
  <si>
    <t xml:space="preserve">Klaipėda </t>
  </si>
  <si>
    <t>Kmieliauskas Domantas</t>
  </si>
  <si>
    <t>1997 07 08</t>
  </si>
  <si>
    <t>Andrikonis Osvaldas</t>
  </si>
  <si>
    <t>Gailius Armandas</t>
  </si>
  <si>
    <t>1998 01 07</t>
  </si>
  <si>
    <t>Račkauskas Almantas</t>
  </si>
  <si>
    <t>1999 10 22</t>
  </si>
  <si>
    <t>Laansalu Gustinas</t>
  </si>
  <si>
    <t>1998 07 08</t>
  </si>
  <si>
    <t>J. Anžans</t>
  </si>
  <si>
    <t>Redeckis Stivenas</t>
  </si>
  <si>
    <t>1997 11 16</t>
  </si>
  <si>
    <t>Zeniauskas Lukas</t>
  </si>
  <si>
    <t>2001 07 20</t>
  </si>
  <si>
    <t>Bružaitė Roberta</t>
  </si>
  <si>
    <t>1995 10 05</t>
  </si>
  <si>
    <t>Samoškaitė Diana</t>
  </si>
  <si>
    <t>1996 04 12</t>
  </si>
  <si>
    <t>Žalikauskytė Monika</t>
  </si>
  <si>
    <t>1998 08 19</t>
  </si>
  <si>
    <t>Olčauskaitė Živilė</t>
  </si>
  <si>
    <t>1987 00 00</t>
  </si>
  <si>
    <t>Stončiutė Monika</t>
  </si>
  <si>
    <t>1998 03 20</t>
  </si>
  <si>
    <t>Bogdelytė Airida</t>
  </si>
  <si>
    <t>1990 00 00</t>
  </si>
  <si>
    <t>Sproge Laura</t>
  </si>
  <si>
    <t xml:space="preserve"> 1994 00 00</t>
  </si>
  <si>
    <t>Daukšaitė Raimonda</t>
  </si>
  <si>
    <t>1994 09 19</t>
  </si>
  <si>
    <t>B.Šiaudkulis</t>
  </si>
  <si>
    <t>Jonušas Mantvydas</t>
  </si>
  <si>
    <t>Gedvilaitė Danguolė</t>
  </si>
  <si>
    <t>1992 00 00</t>
  </si>
  <si>
    <t>Vieta</t>
  </si>
  <si>
    <t>I</t>
  </si>
  <si>
    <t>II</t>
  </si>
  <si>
    <t>III</t>
  </si>
  <si>
    <t>Andžans Svens Janis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</si>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</sst>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Lt&quot;#,##0_);\(&quot;Lt&quot;#,##0\)"/>
    <numFmt numFmtId="173" formatCode="&quot;Lt&quot;#,##0_);[Red]\(&quot;Lt&quot;#,##0\)"/>
    <numFmt numFmtId="174" formatCode="&quot;Lt&quot;#,##0.00_);\(&quot;Lt&quot;#,##0.00\)"/>
    <numFmt numFmtId="175" formatCode="&quot;Lt&quot;#,##0.00_);[Red]\(&quot;Lt&quot;#,##0.00\)"/>
    <numFmt numFmtId="176" formatCode="_(&quot;Lt&quot;* #,##0_);_(&quot;Lt&quot;* \(#,##0\);_(&quot;Lt&quot;* &quot;-&quot;_);_(@_)"/>
    <numFmt numFmtId="177" formatCode="_(* #,##0_);_(* \(#,##0\);_(* &quot;-&quot;_);_(@_)"/>
    <numFmt numFmtId="178" formatCode="_(&quot;Lt&quot;* #,##0.00_);_(&quot;Lt&quot;* \(#,##0.00\);_(&quot;Lt&quot;* &quot;-&quot;??_);_(@_)"/>
    <numFmt numFmtId="179" formatCode="_(* #,##0.00_);_(* \(#,##0.00\);_(* &quot;-&quot;??_);_(@_)"/>
    <numFmt numFmtId="180" formatCode="0.0"/>
    <numFmt numFmtId="181" formatCode="_-* #,##0\ _L_t_-;\-* #,##0\ _L_t_-;_-* &quot;-&quot;??\ _L_t_-;_-@_-"/>
    <numFmt numFmtId="182" formatCode="_-* #,##0.0\ _L_t_-;\-* #,##0.0\ _L_t_-;_-* &quot;-&quot;??\ _L_t_-;_-@_-"/>
    <numFmt numFmtId="183" formatCode="0.000"/>
    <numFmt numFmtId="184" formatCode="0.0000"/>
    <numFmt numFmtId="185" formatCode="\5\-\6"/>
    <numFmt numFmtId="186" formatCode="[$-427]yyyy\ &quot;m.&quot;\ mmmm\ d\ &quot;d.&quot;"/>
    <numFmt numFmtId="187" formatCode="mmm/yyyy"/>
    <numFmt numFmtId="188" formatCode="yyyy/mm/dd;@"/>
  </numFmts>
  <fonts count="4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sz val="14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"/>
      <family val="0"/>
    </font>
    <font>
      <b/>
      <sz val="11"/>
      <name val="Verdana"/>
      <family val="2"/>
    </font>
    <font>
      <b/>
      <sz val="14"/>
      <name val="Arial"/>
      <family val="2"/>
    </font>
    <font>
      <b/>
      <sz val="12"/>
      <color indexed="57"/>
      <name val="Arial CE"/>
      <family val="0"/>
    </font>
    <font>
      <b/>
      <sz val="9"/>
      <color indexed="8"/>
      <name val="Arial"/>
      <family val="0"/>
    </font>
    <font>
      <sz val="14"/>
      <name val="Arial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8" fillId="24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11" fillId="0" borderId="0" xfId="0" applyFont="1" applyAlignment="1">
      <alignment horizontal="center" vertical="justify"/>
    </xf>
    <xf numFmtId="0" fontId="12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justify"/>
    </xf>
    <xf numFmtId="2" fontId="8" fillId="0" borderId="1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4" fontId="8" fillId="0" borderId="10" xfId="0" applyNumberFormat="1" applyFont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8" fontId="9" fillId="0" borderId="13" xfId="0" applyNumberFormat="1" applyFont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" fontId="16" fillId="0" borderId="12" xfId="57" applyNumberFormat="1" applyFont="1" applyFill="1" applyBorder="1" applyAlignment="1">
      <alignment horizontal="center" vertical="center"/>
      <protection/>
    </xf>
    <xf numFmtId="1" fontId="14" fillId="0" borderId="16" xfId="57" applyNumberFormat="1" applyFont="1" applyFill="1" applyBorder="1" applyAlignment="1">
      <alignment horizontal="center" vertical="center"/>
      <protection/>
    </xf>
    <xf numFmtId="184" fontId="15" fillId="0" borderId="14" xfId="57" applyNumberFormat="1" applyFont="1" applyFill="1" applyBorder="1" applyAlignment="1">
      <alignment horizontal="center" vertical="center"/>
      <protection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184" fontId="15" fillId="0" borderId="10" xfId="57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1" fontId="16" fillId="0" borderId="0" xfId="57" applyNumberFormat="1" applyFont="1" applyFill="1" applyBorder="1" applyAlignment="1">
      <alignment horizontal="center" vertical="center"/>
      <protection/>
    </xf>
    <xf numFmtId="1" fontId="14" fillId="0" borderId="0" xfId="57" applyNumberFormat="1" applyFont="1" applyFill="1" applyBorder="1" applyAlignment="1">
      <alignment horizontal="center" vertical="center"/>
      <protection/>
    </xf>
    <xf numFmtId="184" fontId="15" fillId="0" borderId="0" xfId="57" applyNumberFormat="1" applyFont="1" applyFill="1" applyBorder="1" applyAlignment="1">
      <alignment horizontal="center" vertical="center"/>
      <protection/>
    </xf>
    <xf numFmtId="1" fontId="15" fillId="0" borderId="19" xfId="57" applyNumberFormat="1" applyFont="1" applyFill="1" applyBorder="1" applyAlignment="1">
      <alignment horizontal="center" vertical="center"/>
      <protection/>
    </xf>
    <xf numFmtId="0" fontId="17" fillId="0" borderId="10" xfId="0" applyFont="1" applyBorder="1" applyAlignment="1">
      <alignment vertical="center" wrapText="1"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14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1" fontId="15" fillId="0" borderId="0" xfId="57" applyNumberFormat="1" applyFont="1" applyFill="1" applyBorder="1" applyAlignment="1">
      <alignment horizontal="center" vertical="center"/>
      <protection/>
    </xf>
    <xf numFmtId="0" fontId="17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9" fillId="0" borderId="13" xfId="0" applyNumberFormat="1" applyFont="1" applyBorder="1" applyAlignment="1">
      <alignment/>
    </xf>
    <xf numFmtId="0" fontId="8" fillId="0" borderId="10" xfId="0" applyFont="1" applyFill="1" applyBorder="1" applyAlignment="1">
      <alignment horizont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16" fillId="0" borderId="12" xfId="57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/>
    </xf>
    <xf numFmtId="1" fontId="19" fillId="0" borderId="12" xfId="57" applyNumberFormat="1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/>
    </xf>
    <xf numFmtId="0" fontId="8" fillId="20" borderId="10" xfId="0" applyFont="1" applyFill="1" applyBorder="1" applyAlignment="1">
      <alignment horizontal="center"/>
    </xf>
    <xf numFmtId="0" fontId="8" fillId="20" borderId="16" xfId="0" applyFont="1" applyFill="1" applyBorder="1" applyAlignment="1">
      <alignment horizontal="center"/>
    </xf>
    <xf numFmtId="0" fontId="8" fillId="20" borderId="11" xfId="0" applyFont="1" applyFill="1" applyBorder="1" applyAlignment="1">
      <alignment horizontal="center"/>
    </xf>
    <xf numFmtId="0" fontId="8" fillId="20" borderId="10" xfId="0" applyNumberFormat="1" applyFont="1" applyFill="1" applyBorder="1" applyAlignment="1">
      <alignment horizontal="center"/>
    </xf>
    <xf numFmtId="0" fontId="8" fillId="20" borderId="16" xfId="0" applyFont="1" applyFill="1" applyBorder="1" applyAlignment="1">
      <alignment horizontal="center"/>
    </xf>
    <xf numFmtId="0" fontId="8" fillId="20" borderId="10" xfId="0" applyNumberFormat="1" applyFont="1" applyFill="1" applyBorder="1" applyAlignment="1">
      <alignment horizontal="center"/>
    </xf>
    <xf numFmtId="0" fontId="8" fillId="20" borderId="10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8" fillId="20" borderId="11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20" borderId="0" xfId="0" applyFill="1" applyAlignment="1">
      <alignment/>
    </xf>
    <xf numFmtId="0" fontId="8" fillId="20" borderId="16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" fontId="19" fillId="24" borderId="12" xfId="57" applyNumberFormat="1" applyFont="1" applyFill="1" applyBorder="1" applyAlignment="1">
      <alignment horizontal="center" vertical="center"/>
      <protection/>
    </xf>
    <xf numFmtId="0" fontId="42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16" fillId="0" borderId="21" xfId="57" applyNumberFormat="1" applyFont="1" applyFill="1" applyBorder="1" applyAlignment="1">
      <alignment horizontal="center" vertical="center"/>
      <protection/>
    </xf>
    <xf numFmtId="1" fontId="14" fillId="0" borderId="17" xfId="57" applyNumberFormat="1" applyFont="1" applyFill="1" applyBorder="1" applyAlignment="1">
      <alignment horizontal="center" vertical="center"/>
      <protection/>
    </xf>
    <xf numFmtId="184" fontId="15" fillId="0" borderId="22" xfId="57" applyNumberFormat="1" applyFont="1" applyFill="1" applyBorder="1" applyAlignment="1">
      <alignment horizontal="center" vertical="center"/>
      <protection/>
    </xf>
    <xf numFmtId="0" fontId="17" fillId="0" borderId="20" xfId="0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19" fillId="0" borderId="0" xfId="57" applyNumberFormat="1" applyFont="1" applyFill="1" applyBorder="1" applyAlignment="1">
      <alignment horizontal="center" vertical="center"/>
      <protection/>
    </xf>
    <xf numFmtId="1" fontId="20" fillId="0" borderId="0" xfId="57" applyNumberFormat="1" applyFont="1" applyFill="1" applyBorder="1" applyAlignment="1">
      <alignment horizontal="center" vertical="center"/>
      <protection/>
    </xf>
    <xf numFmtId="14" fontId="8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14" fontId="8" fillId="0" borderId="20" xfId="0" applyNumberFormat="1" applyFont="1" applyFill="1" applyBorder="1" applyAlignment="1">
      <alignment horizontal="center"/>
    </xf>
    <xf numFmtId="14" fontId="8" fillId="0" borderId="23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1" fontId="19" fillId="0" borderId="25" xfId="57" applyNumberFormat="1" applyFont="1" applyFill="1" applyBorder="1" applyAlignment="1">
      <alignment horizontal="center" vertical="center"/>
      <protection/>
    </xf>
    <xf numFmtId="1" fontId="16" fillId="0" borderId="25" xfId="57" applyNumberFormat="1" applyFont="1" applyFill="1" applyBorder="1" applyAlignment="1">
      <alignment horizontal="center" vertical="center"/>
      <protection/>
    </xf>
    <xf numFmtId="1" fontId="14" fillId="0" borderId="24" xfId="57" applyNumberFormat="1" applyFont="1" applyFill="1" applyBorder="1" applyAlignment="1">
      <alignment horizontal="center" vertical="center"/>
      <protection/>
    </xf>
    <xf numFmtId="184" fontId="15" fillId="0" borderId="26" xfId="57" applyNumberFormat="1" applyFont="1" applyFill="1" applyBorder="1" applyAlignment="1">
      <alignment horizontal="center" vertical="center"/>
      <protection/>
    </xf>
    <xf numFmtId="0" fontId="17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1" fontId="15" fillId="0" borderId="27" xfId="57" applyNumberFormat="1" applyFont="1" applyFill="1" applyBorder="1" applyAlignment="1">
      <alignment horizontal="center" vertical="center"/>
      <protection/>
    </xf>
    <xf numFmtId="184" fontId="15" fillId="0" borderId="23" xfId="57" applyNumberFormat="1" applyFont="1" applyFill="1" applyBorder="1" applyAlignment="1">
      <alignment horizontal="center" vertical="center"/>
      <protection/>
    </xf>
    <xf numFmtId="0" fontId="8" fillId="0" borderId="23" xfId="0" applyFont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2" fontId="8" fillId="0" borderId="21" xfId="0" applyNumberFormat="1" applyFont="1" applyFill="1" applyBorder="1" applyAlignment="1">
      <alignment horizontal="center"/>
    </xf>
    <xf numFmtId="0" fontId="8" fillId="20" borderId="20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7" fillId="0" borderId="23" xfId="0" applyFont="1" applyFill="1" applyBorder="1" applyAlignment="1">
      <alignment/>
    </xf>
    <xf numFmtId="2" fontId="8" fillId="0" borderId="25" xfId="0" applyNumberFormat="1" applyFont="1" applyFill="1" applyBorder="1" applyAlignment="1">
      <alignment horizontal="center"/>
    </xf>
    <xf numFmtId="0" fontId="8" fillId="20" borderId="23" xfId="0" applyFont="1" applyFill="1" applyBorder="1" applyAlignment="1">
      <alignment horizontal="center"/>
    </xf>
    <xf numFmtId="0" fontId="0" fillId="0" borderId="23" xfId="0" applyBorder="1" applyAlignment="1">
      <alignment/>
    </xf>
    <xf numFmtId="2" fontId="8" fillId="0" borderId="26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vertical="center" wrapText="1"/>
    </xf>
    <xf numFmtId="14" fontId="8" fillId="0" borderId="27" xfId="0" applyNumberFormat="1" applyFont="1" applyBorder="1" applyAlignment="1">
      <alignment vertical="center" wrapText="1"/>
    </xf>
    <xf numFmtId="2" fontId="8" fillId="0" borderId="27" xfId="0" applyNumberFormat="1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/>
    </xf>
    <xf numFmtId="0" fontId="8" fillId="20" borderId="27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" fontId="16" fillId="0" borderId="27" xfId="57" applyNumberFormat="1" applyFont="1" applyFill="1" applyBorder="1" applyAlignment="1">
      <alignment horizontal="center" vertical="center"/>
      <protection/>
    </xf>
    <xf numFmtId="1" fontId="14" fillId="0" borderId="27" xfId="57" applyNumberFormat="1" applyFont="1" applyFill="1" applyBorder="1" applyAlignment="1">
      <alignment horizontal="center" vertical="center"/>
      <protection/>
    </xf>
    <xf numFmtId="0" fontId="17" fillId="0" borderId="27" xfId="0" applyFont="1" applyBorder="1" applyAlignment="1">
      <alignment horizontal="center" vertical="center"/>
    </xf>
    <xf numFmtId="1" fontId="15" fillId="0" borderId="19" xfId="57" applyNumberFormat="1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 vertical="justify"/>
    </xf>
    <xf numFmtId="0" fontId="9" fillId="0" borderId="29" xfId="0" applyFont="1" applyBorder="1" applyAlignment="1">
      <alignment horizontal="center" vertical="justify"/>
    </xf>
    <xf numFmtId="0" fontId="9" fillId="0" borderId="19" xfId="0" applyFont="1" applyBorder="1" applyAlignment="1">
      <alignment horizontal="center" vertical="justify"/>
    </xf>
    <xf numFmtId="0" fontId="9" fillId="0" borderId="13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justify"/>
    </xf>
    <xf numFmtId="0" fontId="1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ne_liga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showRowColHeaders="0" tabSelected="1" workbookViewId="0" topLeftCell="A4">
      <selection activeCell="B26" sqref="B26"/>
    </sheetView>
  </sheetViews>
  <sheetFormatPr defaultColWidth="11.421875" defaultRowHeight="12.75"/>
  <cols>
    <col min="1" max="1" width="3.28125" style="14" customWidth="1"/>
    <col min="2" max="2" width="24.421875" style="0" customWidth="1"/>
    <col min="3" max="3" width="9.8515625" style="14" bestFit="1" customWidth="1"/>
    <col min="4" max="4" width="10.7109375" style="1" customWidth="1"/>
    <col min="5" max="5" width="5.7109375" style="1" customWidth="1"/>
    <col min="6" max="7" width="4.8515625" style="14" customWidth="1"/>
    <col min="8" max="8" width="4.421875" style="14" customWidth="1"/>
    <col min="9" max="9" width="5.7109375" style="14" customWidth="1"/>
    <col min="10" max="11" width="4.8515625" style="14" customWidth="1"/>
    <col min="12" max="12" width="4.7109375" style="14" customWidth="1"/>
    <col min="13" max="13" width="5.421875" style="14" customWidth="1"/>
    <col min="14" max="14" width="7.28125" style="14" customWidth="1"/>
    <col min="15" max="15" width="6.28125" style="14" customWidth="1"/>
    <col min="16" max="16" width="12.140625" style="14" customWidth="1"/>
    <col min="17" max="17" width="19.421875" style="14" customWidth="1"/>
    <col min="18" max="18" width="0.13671875" style="14" hidden="1" customWidth="1"/>
    <col min="19" max="19" width="14.00390625" style="1" customWidth="1"/>
  </cols>
  <sheetData>
    <row r="1" spans="1:19" ht="18">
      <c r="A1" s="220" t="s">
        <v>35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7"/>
    </row>
    <row r="2" spans="1:19" ht="8.25" customHeight="1">
      <c r="A2" s="220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7"/>
    </row>
    <row r="3" spans="1:19" ht="18" customHeight="1">
      <c r="A3" s="222" t="s">
        <v>13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7"/>
    </row>
    <row r="4" ht="16.5" customHeight="1"/>
    <row r="5" spans="1:19" ht="19.5" customHeight="1">
      <c r="A5" s="219" t="s">
        <v>37</v>
      </c>
      <c r="B5" s="219"/>
      <c r="C5" s="219"/>
      <c r="D5" s="22"/>
      <c r="E5" s="23"/>
      <c r="F5" s="219"/>
      <c r="G5" s="219"/>
      <c r="H5" s="219"/>
      <c r="I5" s="24"/>
      <c r="J5" s="84"/>
      <c r="K5" s="36" t="s">
        <v>38</v>
      </c>
      <c r="L5" s="36"/>
      <c r="M5" s="24"/>
      <c r="N5" s="24"/>
      <c r="O5" s="24"/>
      <c r="P5" s="20" t="s">
        <v>36</v>
      </c>
      <c r="S5" s="10"/>
    </row>
    <row r="6" spans="1:19" ht="22.5" customHeight="1">
      <c r="A6" s="223" t="s">
        <v>11</v>
      </c>
      <c r="B6" s="223"/>
      <c r="C6" s="223"/>
      <c r="D6" s="21"/>
      <c r="E6" s="25"/>
      <c r="F6" s="224" t="s">
        <v>9</v>
      </c>
      <c r="G6" s="224"/>
      <c r="H6" s="224"/>
      <c r="I6" s="24"/>
      <c r="J6" s="225" t="s">
        <v>10</v>
      </c>
      <c r="K6" s="225"/>
      <c r="L6" s="226"/>
      <c r="M6" s="226"/>
      <c r="N6" s="24"/>
      <c r="O6" s="24"/>
      <c r="P6" s="26" t="s">
        <v>15</v>
      </c>
      <c r="S6" s="8"/>
    </row>
    <row r="7" spans="1:19" ht="15" customHeight="1">
      <c r="A7" s="218" t="s">
        <v>3</v>
      </c>
      <c r="B7" s="227" t="s">
        <v>2</v>
      </c>
      <c r="C7" s="218" t="s">
        <v>1</v>
      </c>
      <c r="D7" s="228" t="s">
        <v>9</v>
      </c>
      <c r="E7" s="233" t="s">
        <v>4</v>
      </c>
      <c r="F7" s="234" t="s">
        <v>7</v>
      </c>
      <c r="G7" s="216"/>
      <c r="H7" s="216"/>
      <c r="I7" s="217"/>
      <c r="J7" s="234" t="s">
        <v>8</v>
      </c>
      <c r="K7" s="216"/>
      <c r="L7" s="216"/>
      <c r="M7" s="217"/>
      <c r="N7" s="235" t="s">
        <v>6</v>
      </c>
      <c r="O7" s="236" t="s">
        <v>263</v>
      </c>
      <c r="P7" s="230" t="s">
        <v>12</v>
      </c>
      <c r="Q7" s="232" t="s">
        <v>20</v>
      </c>
      <c r="R7" s="44" t="s">
        <v>14</v>
      </c>
      <c r="S7"/>
    </row>
    <row r="8" spans="1:18" s="2" customFormat="1" ht="15" customHeight="1">
      <c r="A8" s="218"/>
      <c r="B8" s="227"/>
      <c r="C8" s="218"/>
      <c r="D8" s="229"/>
      <c r="E8" s="233"/>
      <c r="F8" s="15">
        <v>1</v>
      </c>
      <c r="G8" s="12">
        <v>2</v>
      </c>
      <c r="H8" s="12">
        <v>3</v>
      </c>
      <c r="I8" s="17" t="s">
        <v>5</v>
      </c>
      <c r="J8" s="19">
        <v>1</v>
      </c>
      <c r="K8" s="12">
        <v>2</v>
      </c>
      <c r="L8" s="12">
        <v>3</v>
      </c>
      <c r="M8" s="98" t="s">
        <v>5</v>
      </c>
      <c r="N8" s="235"/>
      <c r="O8" s="237"/>
      <c r="P8" s="231"/>
      <c r="Q8" s="232"/>
      <c r="R8" s="45"/>
    </row>
    <row r="9" spans="1:18" s="2" customFormat="1" ht="15" customHeight="1">
      <c r="A9" s="39">
        <v>1</v>
      </c>
      <c r="B9" s="81" t="s">
        <v>28</v>
      </c>
      <c r="C9" s="29" t="s">
        <v>55</v>
      </c>
      <c r="D9" s="83" t="s">
        <v>29</v>
      </c>
      <c r="E9" s="18">
        <v>28.9</v>
      </c>
      <c r="F9" s="75">
        <v>13</v>
      </c>
      <c r="G9" s="124">
        <v>14</v>
      </c>
      <c r="H9" s="11">
        <v>14</v>
      </c>
      <c r="I9" s="41">
        <f>MAX(F9:H9)</f>
        <v>14</v>
      </c>
      <c r="J9" s="75">
        <v>20</v>
      </c>
      <c r="K9" s="11">
        <v>21</v>
      </c>
      <c r="L9" s="11">
        <v>23</v>
      </c>
      <c r="M9" s="41">
        <f>MAX(J9:L9)</f>
        <v>23</v>
      </c>
      <c r="N9" s="42">
        <f aca="true" t="shared" si="0" ref="N9:N14">SUM(I9,M9)</f>
        <v>37</v>
      </c>
      <c r="O9" s="64">
        <v>5</v>
      </c>
      <c r="P9" s="43">
        <f aca="true" t="shared" si="1" ref="P9:P14">N9*10^(0.784780654*(LOG10(E9/173.961))^2)</f>
        <v>110.94723303238419</v>
      </c>
      <c r="Q9" s="54" t="s">
        <v>30</v>
      </c>
      <c r="R9" s="45"/>
    </row>
    <row r="10" spans="1:19" ht="15" customHeight="1">
      <c r="A10" s="39">
        <v>2</v>
      </c>
      <c r="B10" s="82" t="s">
        <v>31</v>
      </c>
      <c r="C10" s="30" t="s">
        <v>56</v>
      </c>
      <c r="D10" s="11" t="s">
        <v>29</v>
      </c>
      <c r="E10" s="27">
        <v>30</v>
      </c>
      <c r="F10" s="92">
        <v>18</v>
      </c>
      <c r="G10" s="85">
        <v>20</v>
      </c>
      <c r="H10" s="124">
        <v>23</v>
      </c>
      <c r="I10" s="41">
        <v>20</v>
      </c>
      <c r="J10" s="92">
        <v>23</v>
      </c>
      <c r="K10" s="124">
        <v>26</v>
      </c>
      <c r="L10" s="85">
        <v>26</v>
      </c>
      <c r="M10" s="41">
        <f>MAX(J10:L10)</f>
        <v>26</v>
      </c>
      <c r="N10" s="42">
        <f t="shared" si="0"/>
        <v>46</v>
      </c>
      <c r="O10" s="64">
        <v>4</v>
      </c>
      <c r="P10" s="43">
        <f t="shared" si="1"/>
        <v>131.83443226200393</v>
      </c>
      <c r="Q10" s="54" t="s">
        <v>32</v>
      </c>
      <c r="R10" s="46"/>
      <c r="S10"/>
    </row>
    <row r="11" spans="1:19" ht="15" customHeight="1">
      <c r="A11" s="9">
        <v>3</v>
      </c>
      <c r="B11" s="82" t="s">
        <v>33</v>
      </c>
      <c r="C11" s="30" t="s">
        <v>57</v>
      </c>
      <c r="D11" s="11" t="s">
        <v>34</v>
      </c>
      <c r="E11" s="27">
        <v>28.2</v>
      </c>
      <c r="F11" s="92">
        <v>10</v>
      </c>
      <c r="G11" s="85">
        <v>12</v>
      </c>
      <c r="H11" s="124">
        <v>14</v>
      </c>
      <c r="I11" s="41">
        <v>12</v>
      </c>
      <c r="J11" s="92">
        <v>12</v>
      </c>
      <c r="K11" s="124">
        <v>13</v>
      </c>
      <c r="L11" s="124">
        <v>13</v>
      </c>
      <c r="M11" s="41">
        <v>12</v>
      </c>
      <c r="N11" s="42">
        <f t="shared" si="0"/>
        <v>24</v>
      </c>
      <c r="O11" s="64">
        <v>7</v>
      </c>
      <c r="P11" s="43">
        <f t="shared" si="1"/>
        <v>74.17274073799469</v>
      </c>
      <c r="Q11" s="54" t="s">
        <v>39</v>
      </c>
      <c r="R11" s="46"/>
      <c r="S11"/>
    </row>
    <row r="12" spans="1:19" ht="15" customHeight="1">
      <c r="A12" s="39">
        <v>4</v>
      </c>
      <c r="B12" s="67" t="s">
        <v>40</v>
      </c>
      <c r="C12" s="106" t="s">
        <v>55</v>
      </c>
      <c r="D12" s="50" t="s">
        <v>37</v>
      </c>
      <c r="E12" s="107">
        <v>30</v>
      </c>
      <c r="F12" s="49">
        <v>10</v>
      </c>
      <c r="G12" s="50">
        <v>12</v>
      </c>
      <c r="H12" s="125">
        <v>14</v>
      </c>
      <c r="I12" s="99">
        <v>12</v>
      </c>
      <c r="J12" s="75">
        <v>17</v>
      </c>
      <c r="K12" s="11">
        <v>19</v>
      </c>
      <c r="L12" s="124">
        <v>20</v>
      </c>
      <c r="M12" s="41">
        <v>19</v>
      </c>
      <c r="N12" s="42">
        <f t="shared" si="0"/>
        <v>31</v>
      </c>
      <c r="O12" s="64">
        <v>6</v>
      </c>
      <c r="P12" s="43">
        <f t="shared" si="1"/>
        <v>88.84494348091569</v>
      </c>
      <c r="Q12" s="54" t="s">
        <v>41</v>
      </c>
      <c r="R12" s="46"/>
      <c r="S12"/>
    </row>
    <row r="13" spans="1:19" ht="15" customHeight="1">
      <c r="A13" s="39">
        <v>5</v>
      </c>
      <c r="B13" s="80" t="s">
        <v>42</v>
      </c>
      <c r="C13" s="29" t="s">
        <v>58</v>
      </c>
      <c r="D13" s="11" t="s">
        <v>43</v>
      </c>
      <c r="E13" s="18">
        <v>30</v>
      </c>
      <c r="F13" s="126">
        <v>23</v>
      </c>
      <c r="G13" s="11">
        <v>23</v>
      </c>
      <c r="H13" s="32">
        <v>25</v>
      </c>
      <c r="I13" s="99">
        <f>MAX(F13:H13)</f>
        <v>25</v>
      </c>
      <c r="J13" s="75">
        <v>28</v>
      </c>
      <c r="K13" s="11">
        <v>30</v>
      </c>
      <c r="L13" s="11">
        <v>32</v>
      </c>
      <c r="M13" s="41">
        <f>MAX(J13:L13)</f>
        <v>32</v>
      </c>
      <c r="N13" s="42">
        <f t="shared" si="0"/>
        <v>57</v>
      </c>
      <c r="O13" s="64" t="s">
        <v>265</v>
      </c>
      <c r="P13" s="43">
        <f t="shared" si="1"/>
        <v>163.3600573681353</v>
      </c>
      <c r="Q13" s="54" t="s">
        <v>44</v>
      </c>
      <c r="R13" s="46"/>
      <c r="S13"/>
    </row>
    <row r="14" spans="1:19" ht="15" customHeight="1">
      <c r="A14" s="9">
        <v>6</v>
      </c>
      <c r="B14" s="67" t="s">
        <v>45</v>
      </c>
      <c r="C14" s="106" t="s">
        <v>59</v>
      </c>
      <c r="D14" s="50" t="s">
        <v>43</v>
      </c>
      <c r="E14" s="107">
        <v>29.3</v>
      </c>
      <c r="F14" s="49">
        <v>23</v>
      </c>
      <c r="G14" s="50">
        <v>25</v>
      </c>
      <c r="H14" s="53">
        <v>28</v>
      </c>
      <c r="I14" s="99">
        <f>MAX(F14:H14)</f>
        <v>28</v>
      </c>
      <c r="J14" s="75">
        <v>33</v>
      </c>
      <c r="K14" s="124">
        <v>35</v>
      </c>
      <c r="L14" s="11">
        <v>35</v>
      </c>
      <c r="M14" s="41">
        <f>MAX(J14:L14)</f>
        <v>35</v>
      </c>
      <c r="N14" s="42">
        <f t="shared" si="0"/>
        <v>63</v>
      </c>
      <c r="O14" s="64" t="s">
        <v>264</v>
      </c>
      <c r="P14" s="43">
        <f t="shared" si="1"/>
        <v>185.77142001099133</v>
      </c>
      <c r="Q14" s="54" t="s">
        <v>46</v>
      </c>
      <c r="R14" s="46"/>
      <c r="S14"/>
    </row>
    <row r="15" spans="1:19" ht="15" customHeight="1">
      <c r="A15" s="39">
        <v>7</v>
      </c>
      <c r="B15" s="82" t="s">
        <v>47</v>
      </c>
      <c r="C15" s="30" t="s">
        <v>48</v>
      </c>
      <c r="D15" s="11" t="s">
        <v>49</v>
      </c>
      <c r="E15" s="27">
        <v>28.1</v>
      </c>
      <c r="F15" s="92">
        <v>20</v>
      </c>
      <c r="G15" s="124">
        <v>22</v>
      </c>
      <c r="H15" s="85">
        <v>22</v>
      </c>
      <c r="I15" s="97">
        <f>MAX(F15:H15)</f>
        <v>22</v>
      </c>
      <c r="J15" s="92">
        <v>27</v>
      </c>
      <c r="K15" s="124">
        <v>30</v>
      </c>
      <c r="L15" s="124">
        <v>30</v>
      </c>
      <c r="M15" s="41">
        <v>27</v>
      </c>
      <c r="N15" s="42">
        <f>SUM(I15,M15)</f>
        <v>49</v>
      </c>
      <c r="O15" s="64" t="s">
        <v>266</v>
      </c>
      <c r="P15" s="43">
        <f>N15*10^(0.784780654*(LOG10(E15/173.961))^2)</f>
        <v>152.1053570554232</v>
      </c>
      <c r="Q15" s="54" t="s">
        <v>50</v>
      </c>
      <c r="R15" s="46"/>
      <c r="S15"/>
    </row>
    <row r="16" spans="1:19" ht="15" customHeight="1">
      <c r="A16" s="60"/>
      <c r="B16" s="154"/>
      <c r="C16" s="172"/>
      <c r="D16" s="173"/>
      <c r="E16" s="174"/>
      <c r="F16" s="13"/>
      <c r="G16" s="13"/>
      <c r="H16" s="13"/>
      <c r="I16" s="150"/>
      <c r="J16" s="13"/>
      <c r="K16" s="13"/>
      <c r="L16" s="13"/>
      <c r="M16" s="61"/>
      <c r="N16" s="62"/>
      <c r="O16" s="76"/>
      <c r="P16" s="63"/>
      <c r="Q16" s="73"/>
      <c r="R16" s="31"/>
      <c r="S16"/>
    </row>
    <row r="17" spans="1:19" ht="15" customHeight="1">
      <c r="A17" s="175"/>
      <c r="B17" s="154"/>
      <c r="C17" s="176"/>
      <c r="D17" s="172"/>
      <c r="E17" s="177"/>
      <c r="F17" s="172"/>
      <c r="G17" s="172"/>
      <c r="H17" s="172"/>
      <c r="I17" s="150"/>
      <c r="J17" s="13"/>
      <c r="K17" s="13"/>
      <c r="L17" s="13"/>
      <c r="M17" s="61"/>
      <c r="N17" s="62"/>
      <c r="O17" s="76"/>
      <c r="P17" s="63"/>
      <c r="Q17" s="73"/>
      <c r="R17" s="31"/>
      <c r="S17"/>
    </row>
    <row r="18" spans="1:19" ht="15" customHeight="1">
      <c r="A18" s="60"/>
      <c r="B18" s="178"/>
      <c r="C18" s="13"/>
      <c r="D18" s="179"/>
      <c r="E18" s="180"/>
      <c r="F18" s="172"/>
      <c r="G18" s="172"/>
      <c r="H18" s="172"/>
      <c r="I18" s="150"/>
      <c r="J18" s="13"/>
      <c r="K18" s="13"/>
      <c r="L18" s="13"/>
      <c r="M18" s="61"/>
      <c r="N18" s="62"/>
      <c r="O18" s="76"/>
      <c r="P18" s="63"/>
      <c r="Q18" s="73"/>
      <c r="R18" s="31"/>
      <c r="S18"/>
    </row>
    <row r="19" spans="1:19" ht="15" customHeight="1">
      <c r="A19" s="175"/>
      <c r="B19" s="28" t="s">
        <v>25</v>
      </c>
      <c r="H19" s="33"/>
      <c r="I19" s="34"/>
      <c r="J19" s="35"/>
      <c r="K19" s="34" t="s">
        <v>24</v>
      </c>
      <c r="L19" s="35"/>
      <c r="M19" s="35"/>
      <c r="N19" s="35"/>
      <c r="O19" s="35"/>
      <c r="R19" s="31"/>
      <c r="S19"/>
    </row>
    <row r="20" spans="1:19" ht="15" customHeight="1">
      <c r="A20" s="60"/>
      <c r="B20" t="s">
        <v>41</v>
      </c>
      <c r="K20" s="14" t="s">
        <v>51</v>
      </c>
      <c r="R20" s="31"/>
      <c r="S20"/>
    </row>
    <row r="21" spans="1:19" ht="15" customHeight="1">
      <c r="A21" s="60"/>
      <c r="B21" s="178"/>
      <c r="C21" s="152"/>
      <c r="D21" s="13"/>
      <c r="E21" s="181"/>
      <c r="F21" s="13"/>
      <c r="G21" s="13"/>
      <c r="H21" s="155"/>
      <c r="I21" s="150"/>
      <c r="J21" s="13"/>
      <c r="K21" s="13"/>
      <c r="L21" s="13"/>
      <c r="M21" s="61"/>
      <c r="N21" s="62"/>
      <c r="O21" s="76"/>
      <c r="P21" s="63"/>
      <c r="Q21" s="73"/>
      <c r="R21" s="31"/>
      <c r="S21"/>
    </row>
    <row r="22" spans="1:19" ht="15" customHeight="1">
      <c r="A22" s="175"/>
      <c r="B22" s="154"/>
      <c r="C22" s="176"/>
      <c r="D22" s="172"/>
      <c r="E22" s="177"/>
      <c r="F22" s="172"/>
      <c r="G22" s="172"/>
      <c r="H22" s="172"/>
      <c r="I22" s="150"/>
      <c r="J22" s="13"/>
      <c r="K22" s="13"/>
      <c r="L22" s="13"/>
      <c r="M22" s="61"/>
      <c r="N22" s="62"/>
      <c r="O22" s="76"/>
      <c r="P22" s="63"/>
      <c r="Q22" s="73"/>
      <c r="R22" s="31"/>
      <c r="S22"/>
    </row>
    <row r="23" spans="1:19" ht="14.25" customHeight="1">
      <c r="A23" s="60"/>
      <c r="B23" s="178"/>
      <c r="C23" s="152"/>
      <c r="D23" s="13"/>
      <c r="E23" s="181"/>
      <c r="F23" s="13"/>
      <c r="G23" s="13"/>
      <c r="H23" s="155"/>
      <c r="I23" s="150"/>
      <c r="J23" s="13"/>
      <c r="K23" s="13"/>
      <c r="L23" s="13"/>
      <c r="M23" s="61"/>
      <c r="N23" s="62"/>
      <c r="O23" s="76"/>
      <c r="P23" s="63"/>
      <c r="Q23" s="73"/>
      <c r="S23"/>
    </row>
    <row r="24" spans="1:19" ht="14.25" customHeight="1">
      <c r="A24" s="60"/>
      <c r="B24" s="154"/>
      <c r="C24" s="176"/>
      <c r="D24" s="172"/>
      <c r="E24" s="177"/>
      <c r="F24" s="172"/>
      <c r="G24" s="172"/>
      <c r="H24" s="172"/>
      <c r="I24" s="150"/>
      <c r="J24" s="13"/>
      <c r="K24" s="13"/>
      <c r="L24" s="13"/>
      <c r="M24" s="61"/>
      <c r="N24" s="62"/>
      <c r="O24" s="76"/>
      <c r="P24" s="63"/>
      <c r="Q24" s="73"/>
      <c r="S24"/>
    </row>
    <row r="25" spans="1:19" ht="15" customHeight="1">
      <c r="A25" s="175"/>
      <c r="B25" s="178" t="s">
        <v>268</v>
      </c>
      <c r="C25" s="152"/>
      <c r="D25" s="13"/>
      <c r="E25" s="181"/>
      <c r="F25" s="13"/>
      <c r="G25" s="13"/>
      <c r="H25" s="155"/>
      <c r="I25" s="150"/>
      <c r="J25" s="13"/>
      <c r="K25" s="13"/>
      <c r="L25" s="13"/>
      <c r="M25" s="61"/>
      <c r="N25" s="62"/>
      <c r="O25" s="76"/>
      <c r="P25" s="63"/>
      <c r="Q25" s="73"/>
      <c r="S25"/>
    </row>
    <row r="26" spans="1:19" ht="15.75" customHeight="1">
      <c r="A26" s="60"/>
      <c r="B26" s="154"/>
      <c r="C26" s="176"/>
      <c r="D26" s="172"/>
      <c r="E26" s="177"/>
      <c r="F26" s="172"/>
      <c r="G26" s="172"/>
      <c r="H26" s="172"/>
      <c r="I26" s="150"/>
      <c r="J26" s="13"/>
      <c r="K26" s="13"/>
      <c r="L26" s="13"/>
      <c r="M26" s="61"/>
      <c r="N26" s="62"/>
      <c r="O26" s="76"/>
      <c r="P26" s="63"/>
      <c r="Q26" s="73"/>
      <c r="S26"/>
    </row>
    <row r="27" spans="1:19" ht="15" customHeight="1">
      <c r="A27" s="60"/>
      <c r="B27" s="178"/>
      <c r="C27" s="152"/>
      <c r="D27" s="13"/>
      <c r="E27" s="181"/>
      <c r="F27" s="13"/>
      <c r="G27" s="13"/>
      <c r="H27" s="13"/>
      <c r="I27" s="150"/>
      <c r="J27" s="13"/>
      <c r="K27" s="13"/>
      <c r="L27" s="13"/>
      <c r="M27" s="61"/>
      <c r="N27" s="62"/>
      <c r="O27" s="76"/>
      <c r="P27" s="63"/>
      <c r="Q27" s="73"/>
      <c r="S27"/>
    </row>
    <row r="28" spans="1:19" ht="15" customHeight="1">
      <c r="A28" s="175"/>
      <c r="B28" s="134"/>
      <c r="C28" s="176"/>
      <c r="D28" s="172"/>
      <c r="E28" s="177"/>
      <c r="F28" s="172"/>
      <c r="G28" s="172"/>
      <c r="H28" s="172"/>
      <c r="I28" s="150"/>
      <c r="J28" s="13"/>
      <c r="K28" s="13"/>
      <c r="L28" s="13"/>
      <c r="M28" s="61"/>
      <c r="N28" s="62"/>
      <c r="O28" s="76"/>
      <c r="P28" s="63"/>
      <c r="Q28" s="73"/>
      <c r="S28"/>
    </row>
    <row r="29" spans="1:19" ht="12.75" customHeight="1">
      <c r="A29" s="60"/>
      <c r="B29" s="178"/>
      <c r="C29" s="152"/>
      <c r="D29" s="13"/>
      <c r="E29" s="181"/>
      <c r="F29" s="13"/>
      <c r="G29" s="13"/>
      <c r="H29" s="13"/>
      <c r="I29" s="150"/>
      <c r="J29" s="13"/>
      <c r="K29" s="13"/>
      <c r="L29" s="13"/>
      <c r="M29" s="61"/>
      <c r="N29" s="62"/>
      <c r="O29" s="182"/>
      <c r="P29" s="63"/>
      <c r="Q29" s="73"/>
      <c r="S29"/>
    </row>
    <row r="30" spans="1:19" ht="13.5" customHeight="1">
      <c r="A30" s="60"/>
      <c r="B30" s="134"/>
      <c r="C30" s="183"/>
      <c r="D30" s="172"/>
      <c r="E30" s="184"/>
      <c r="F30" s="72"/>
      <c r="G30" s="72"/>
      <c r="H30" s="72"/>
      <c r="I30" s="150"/>
      <c r="J30" s="149"/>
      <c r="K30" s="149"/>
      <c r="L30" s="149"/>
      <c r="M30" s="61"/>
      <c r="N30" s="62"/>
      <c r="O30" s="62"/>
      <c r="P30" s="63"/>
      <c r="Q30" s="73"/>
      <c r="S30"/>
    </row>
    <row r="31" spans="1:19" ht="13.5" customHeight="1">
      <c r="A31" s="175"/>
      <c r="B31" s="185"/>
      <c r="C31" s="152"/>
      <c r="D31" s="13"/>
      <c r="E31" s="181"/>
      <c r="F31" s="13"/>
      <c r="G31" s="13"/>
      <c r="H31" s="13"/>
      <c r="I31" s="150"/>
      <c r="J31" s="13"/>
      <c r="K31" s="13"/>
      <c r="L31" s="13"/>
      <c r="M31" s="61"/>
      <c r="N31" s="62"/>
      <c r="O31" s="62"/>
      <c r="P31" s="63"/>
      <c r="Q31" s="73"/>
      <c r="S31"/>
    </row>
    <row r="32" spans="1:19" ht="15" customHeight="1">
      <c r="A32" s="60"/>
      <c r="B32" s="154"/>
      <c r="C32" s="176"/>
      <c r="D32" s="172"/>
      <c r="E32" s="177"/>
      <c r="F32" s="172"/>
      <c r="G32" s="172"/>
      <c r="H32" s="172"/>
      <c r="I32" s="150"/>
      <c r="J32" s="13"/>
      <c r="K32" s="13"/>
      <c r="L32" s="13"/>
      <c r="M32" s="61"/>
      <c r="N32" s="62"/>
      <c r="O32" s="182"/>
      <c r="P32" s="63"/>
      <c r="Q32" s="73"/>
      <c r="S32"/>
    </row>
    <row r="33" spans="1:19" ht="14.25" customHeight="1">
      <c r="A33" s="60"/>
      <c r="B33" s="178"/>
      <c r="C33" s="152"/>
      <c r="D33" s="13"/>
      <c r="E33" s="181"/>
      <c r="F33" s="13"/>
      <c r="G33" s="13"/>
      <c r="H33" s="13"/>
      <c r="I33" s="150"/>
      <c r="J33" s="13"/>
      <c r="K33" s="13"/>
      <c r="L33" s="13"/>
      <c r="M33" s="61"/>
      <c r="N33" s="62"/>
      <c r="O33" s="182"/>
      <c r="P33" s="63"/>
      <c r="Q33" s="73"/>
      <c r="S33"/>
    </row>
    <row r="34" ht="15">
      <c r="S34" s="6"/>
    </row>
    <row r="35" spans="2:19" ht="12.75">
      <c r="B35" s="28"/>
      <c r="H35" s="33"/>
      <c r="I35" s="34"/>
      <c r="J35" s="35"/>
      <c r="K35" s="34"/>
      <c r="L35" s="35"/>
      <c r="M35" s="35"/>
      <c r="N35" s="35"/>
      <c r="O35" s="35"/>
      <c r="S35" s="3"/>
    </row>
    <row r="37" ht="12.75">
      <c r="T37" s="5"/>
    </row>
    <row r="38" ht="12.75">
      <c r="T38" s="4"/>
    </row>
  </sheetData>
  <sheetProtection/>
  <mergeCells count="20">
    <mergeCell ref="Q7:Q8"/>
    <mergeCell ref="E7:E8"/>
    <mergeCell ref="F7:I7"/>
    <mergeCell ref="J7:M7"/>
    <mergeCell ref="N7:N8"/>
    <mergeCell ref="O7:O8"/>
    <mergeCell ref="B7:B8"/>
    <mergeCell ref="C7:C8"/>
    <mergeCell ref="D7:D8"/>
    <mergeCell ref="P7:P8"/>
    <mergeCell ref="A7:A8"/>
    <mergeCell ref="A5:C5"/>
    <mergeCell ref="A1:R1"/>
    <mergeCell ref="A2:R2"/>
    <mergeCell ref="A3:R3"/>
    <mergeCell ref="F5:H5"/>
    <mergeCell ref="A6:C6"/>
    <mergeCell ref="F6:H6"/>
    <mergeCell ref="J6:K6"/>
    <mergeCell ref="L6:M6"/>
  </mergeCells>
  <printOptions/>
  <pageMargins left="0.55" right="0.16" top="1.18" bottom="0.59" header="0" footer="0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5"/>
  <sheetViews>
    <sheetView workbookViewId="0" topLeftCell="A1">
      <selection activeCell="M27" sqref="M27"/>
    </sheetView>
  </sheetViews>
  <sheetFormatPr defaultColWidth="11.421875" defaultRowHeight="12.75"/>
  <cols>
    <col min="1" max="1" width="3.28125" style="14" customWidth="1"/>
    <col min="2" max="2" width="25.28125" style="0" customWidth="1"/>
    <col min="3" max="3" width="9.7109375" style="14" customWidth="1"/>
    <col min="4" max="4" width="10.8515625" style="1" customWidth="1"/>
    <col min="5" max="5" width="6.140625" style="1" customWidth="1"/>
    <col min="6" max="8" width="4.8515625" style="14" customWidth="1"/>
    <col min="9" max="9" width="5.8515625" style="14" customWidth="1"/>
    <col min="10" max="12" width="4.8515625" style="14" customWidth="1"/>
    <col min="13" max="13" width="5.8515625" style="14" customWidth="1"/>
    <col min="14" max="14" width="7.28125" style="14" customWidth="1"/>
    <col min="15" max="15" width="12.8515625" style="14" customWidth="1"/>
    <col min="16" max="16" width="18.57421875" style="14" customWidth="1"/>
    <col min="17" max="17" width="0.13671875" style="14" hidden="1" customWidth="1"/>
    <col min="18" max="18" width="14.00390625" style="1" customWidth="1"/>
  </cols>
  <sheetData>
    <row r="1" spans="1:18" ht="18">
      <c r="A1" s="239" t="s">
        <v>171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7"/>
    </row>
    <row r="2" spans="1:18" ht="3.75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7"/>
    </row>
    <row r="3" spans="1:18" ht="15" customHeight="1">
      <c r="A3" s="222" t="s">
        <v>13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7"/>
    </row>
    <row r="4" ht="16.5" customHeight="1"/>
    <row r="5" spans="1:18" ht="19.5" customHeight="1">
      <c r="A5" s="219" t="s">
        <v>37</v>
      </c>
      <c r="B5" s="219"/>
      <c r="C5" s="219"/>
      <c r="D5" s="102"/>
      <c r="E5" s="23"/>
      <c r="F5" s="219"/>
      <c r="G5" s="219"/>
      <c r="H5" s="219"/>
      <c r="I5" s="24"/>
      <c r="J5" s="84"/>
      <c r="K5" s="36" t="s">
        <v>52</v>
      </c>
      <c r="L5" s="36"/>
      <c r="M5" s="24"/>
      <c r="N5" s="24"/>
      <c r="O5" s="20" t="s">
        <v>27</v>
      </c>
      <c r="R5" s="10"/>
    </row>
    <row r="6" spans="1:18" ht="22.5" customHeight="1">
      <c r="A6" s="223" t="s">
        <v>11</v>
      </c>
      <c r="B6" s="223"/>
      <c r="C6" s="223"/>
      <c r="D6" s="21"/>
      <c r="E6" s="25"/>
      <c r="F6" s="224" t="s">
        <v>9</v>
      </c>
      <c r="G6" s="224"/>
      <c r="H6" s="224"/>
      <c r="I6" s="24"/>
      <c r="J6" s="225" t="s">
        <v>10</v>
      </c>
      <c r="K6" s="225"/>
      <c r="L6" s="226"/>
      <c r="M6" s="226"/>
      <c r="N6" s="24"/>
      <c r="O6" s="26" t="s">
        <v>15</v>
      </c>
      <c r="R6" s="8"/>
    </row>
    <row r="7" spans="1:18" ht="15" customHeight="1">
      <c r="A7" s="218" t="s">
        <v>3</v>
      </c>
      <c r="B7" s="227" t="s">
        <v>2</v>
      </c>
      <c r="C7" s="218" t="s">
        <v>1</v>
      </c>
      <c r="D7" s="228" t="s">
        <v>9</v>
      </c>
      <c r="E7" s="233" t="s">
        <v>4</v>
      </c>
      <c r="F7" s="234" t="s">
        <v>7</v>
      </c>
      <c r="G7" s="216"/>
      <c r="H7" s="216"/>
      <c r="I7" s="217"/>
      <c r="J7" s="234" t="s">
        <v>8</v>
      </c>
      <c r="K7" s="216"/>
      <c r="L7" s="216"/>
      <c r="M7" s="217"/>
      <c r="N7" s="235" t="s">
        <v>6</v>
      </c>
      <c r="O7" s="230" t="s">
        <v>12</v>
      </c>
      <c r="P7" s="232" t="s">
        <v>20</v>
      </c>
      <c r="Q7" s="44" t="s">
        <v>14</v>
      </c>
      <c r="R7"/>
    </row>
    <row r="8" spans="1:17" s="2" customFormat="1" ht="15" customHeight="1">
      <c r="A8" s="218"/>
      <c r="B8" s="227"/>
      <c r="C8" s="218"/>
      <c r="D8" s="229"/>
      <c r="E8" s="233"/>
      <c r="F8" s="15">
        <v>1</v>
      </c>
      <c r="G8" s="12">
        <v>2</v>
      </c>
      <c r="H8" s="12">
        <v>3</v>
      </c>
      <c r="I8" s="17" t="s">
        <v>5</v>
      </c>
      <c r="J8" s="19">
        <v>1</v>
      </c>
      <c r="K8" s="12">
        <v>2</v>
      </c>
      <c r="L8" s="12">
        <v>3</v>
      </c>
      <c r="M8" s="16" t="s">
        <v>5</v>
      </c>
      <c r="N8" s="235"/>
      <c r="O8" s="231"/>
      <c r="P8" s="232"/>
      <c r="Q8" s="45"/>
    </row>
    <row r="9" spans="1:17" s="2" customFormat="1" ht="15" customHeight="1">
      <c r="A9" s="39">
        <v>1</v>
      </c>
      <c r="B9" s="81" t="s">
        <v>152</v>
      </c>
      <c r="C9" s="29" t="s">
        <v>216</v>
      </c>
      <c r="D9" s="83" t="s">
        <v>37</v>
      </c>
      <c r="E9" s="18">
        <v>31.6</v>
      </c>
      <c r="F9" s="75">
        <v>12</v>
      </c>
      <c r="G9" s="9">
        <v>14</v>
      </c>
      <c r="H9" s="11">
        <v>16</v>
      </c>
      <c r="I9" s="41">
        <v>16</v>
      </c>
      <c r="J9" s="75">
        <v>20</v>
      </c>
      <c r="K9" s="11">
        <v>21</v>
      </c>
      <c r="L9" s="11">
        <v>22</v>
      </c>
      <c r="M9" s="41">
        <v>22</v>
      </c>
      <c r="N9" s="42">
        <f aca="true" t="shared" si="0" ref="N9:N17">SUM(I9,M9)</f>
        <v>38</v>
      </c>
      <c r="O9" s="43">
        <f aca="true" t="shared" si="1" ref="O9:O18">N9*10^(1.056683941*(LOG10(E9/125.441))^2)</f>
        <v>90.90955018954936</v>
      </c>
      <c r="P9" s="54" t="s">
        <v>41</v>
      </c>
      <c r="Q9" s="45"/>
    </row>
    <row r="10" spans="1:18" ht="15" customHeight="1">
      <c r="A10" s="39">
        <v>2</v>
      </c>
      <c r="B10" s="82" t="s">
        <v>243</v>
      </c>
      <c r="C10" s="30" t="s">
        <v>244</v>
      </c>
      <c r="D10" s="11" t="s">
        <v>37</v>
      </c>
      <c r="E10" s="27">
        <v>47.2</v>
      </c>
      <c r="F10" s="92">
        <v>32</v>
      </c>
      <c r="G10" s="124">
        <v>34</v>
      </c>
      <c r="H10" s="124">
        <v>34</v>
      </c>
      <c r="I10" s="41">
        <v>32</v>
      </c>
      <c r="J10" s="92">
        <v>40</v>
      </c>
      <c r="K10" s="9">
        <v>42</v>
      </c>
      <c r="L10" s="124">
        <v>44</v>
      </c>
      <c r="M10" s="41">
        <v>42</v>
      </c>
      <c r="N10" s="42">
        <f t="shared" si="0"/>
        <v>74</v>
      </c>
      <c r="O10" s="43">
        <f t="shared" si="1"/>
        <v>114.72133579854138</v>
      </c>
      <c r="P10" s="54" t="s">
        <v>41</v>
      </c>
      <c r="Q10" s="46"/>
      <c r="R10"/>
    </row>
    <row r="11" spans="1:18" ht="15" customHeight="1">
      <c r="A11" s="9">
        <v>3</v>
      </c>
      <c r="B11" s="82" t="s">
        <v>245</v>
      </c>
      <c r="C11" s="30" t="s">
        <v>246</v>
      </c>
      <c r="D11" s="11" t="s">
        <v>37</v>
      </c>
      <c r="E11" s="27">
        <v>52.7</v>
      </c>
      <c r="F11" s="92">
        <v>34</v>
      </c>
      <c r="G11" s="85">
        <v>36</v>
      </c>
      <c r="H11" s="85">
        <v>38</v>
      </c>
      <c r="I11" s="41">
        <v>38</v>
      </c>
      <c r="J11" s="92">
        <v>44</v>
      </c>
      <c r="K11" s="85">
        <v>46</v>
      </c>
      <c r="L11" s="124">
        <v>48</v>
      </c>
      <c r="M11" s="41">
        <v>46</v>
      </c>
      <c r="N11" s="42">
        <f t="shared" si="0"/>
        <v>84</v>
      </c>
      <c r="O11" s="43">
        <f t="shared" si="1"/>
        <v>118.62307756049064</v>
      </c>
      <c r="P11" s="54" t="s">
        <v>41</v>
      </c>
      <c r="Q11" s="46"/>
      <c r="R11"/>
    </row>
    <row r="12" spans="1:18" ht="15" customHeight="1">
      <c r="A12" s="39">
        <v>4</v>
      </c>
      <c r="B12" s="82" t="s">
        <v>247</v>
      </c>
      <c r="C12" s="30" t="s">
        <v>248</v>
      </c>
      <c r="D12" s="11" t="s">
        <v>37</v>
      </c>
      <c r="E12" s="27">
        <v>53.9</v>
      </c>
      <c r="F12" s="92">
        <v>34</v>
      </c>
      <c r="G12" s="85">
        <v>37</v>
      </c>
      <c r="H12" s="85">
        <v>39</v>
      </c>
      <c r="I12" s="41">
        <f>MAX(F12:H12)</f>
        <v>39</v>
      </c>
      <c r="J12" s="92">
        <v>44</v>
      </c>
      <c r="K12" s="85">
        <v>46</v>
      </c>
      <c r="L12" s="85">
        <v>48</v>
      </c>
      <c r="M12" s="41">
        <f aca="true" t="shared" si="2" ref="M12:M17">MAX(J12:L12)</f>
        <v>48</v>
      </c>
      <c r="N12" s="42">
        <f t="shared" si="0"/>
        <v>87</v>
      </c>
      <c r="O12" s="43">
        <f t="shared" si="1"/>
        <v>120.70554306758368</v>
      </c>
      <c r="P12" s="54" t="s">
        <v>41</v>
      </c>
      <c r="Q12" s="46"/>
      <c r="R12"/>
    </row>
    <row r="13" spans="1:18" ht="15" customHeight="1">
      <c r="A13" s="39">
        <v>5</v>
      </c>
      <c r="B13" s="80" t="s">
        <v>249</v>
      </c>
      <c r="C13" s="29" t="s">
        <v>250</v>
      </c>
      <c r="D13" s="11" t="s">
        <v>116</v>
      </c>
      <c r="E13" s="18">
        <v>60.1</v>
      </c>
      <c r="F13" s="75">
        <v>40</v>
      </c>
      <c r="G13" s="11">
        <v>43</v>
      </c>
      <c r="H13" s="32">
        <v>46</v>
      </c>
      <c r="I13" s="41">
        <f>MAX(F13:H13)</f>
        <v>46</v>
      </c>
      <c r="J13" s="75">
        <v>55</v>
      </c>
      <c r="K13" s="124">
        <v>60</v>
      </c>
      <c r="L13" s="11">
        <v>60</v>
      </c>
      <c r="M13" s="41">
        <f t="shared" si="2"/>
        <v>60</v>
      </c>
      <c r="N13" s="42">
        <f t="shared" si="0"/>
        <v>106</v>
      </c>
      <c r="O13" s="43">
        <f t="shared" si="1"/>
        <v>135.8990259429354</v>
      </c>
      <c r="P13" s="54" t="s">
        <v>117</v>
      </c>
      <c r="Q13" s="46"/>
      <c r="R13"/>
    </row>
    <row r="14" spans="1:18" ht="15" customHeight="1">
      <c r="A14" s="9">
        <v>6</v>
      </c>
      <c r="B14" s="80" t="s">
        <v>251</v>
      </c>
      <c r="C14" s="55" t="s">
        <v>252</v>
      </c>
      <c r="D14" s="56" t="s">
        <v>37</v>
      </c>
      <c r="E14" s="57">
        <v>60.2</v>
      </c>
      <c r="F14" s="75">
        <v>45</v>
      </c>
      <c r="G14" s="11">
        <v>48</v>
      </c>
      <c r="H14" s="124">
        <v>50</v>
      </c>
      <c r="I14" s="41">
        <v>48</v>
      </c>
      <c r="J14" s="75">
        <v>62</v>
      </c>
      <c r="K14" s="11">
        <v>65</v>
      </c>
      <c r="L14" s="11">
        <v>68</v>
      </c>
      <c r="M14" s="41">
        <f t="shared" si="2"/>
        <v>68</v>
      </c>
      <c r="N14" s="42">
        <f t="shared" si="0"/>
        <v>116</v>
      </c>
      <c r="O14" s="43">
        <f t="shared" si="1"/>
        <v>148.5529898091928</v>
      </c>
      <c r="P14" s="54" t="s">
        <v>41</v>
      </c>
      <c r="Q14" s="46"/>
      <c r="R14"/>
    </row>
    <row r="15" spans="1:18" ht="15" customHeight="1">
      <c r="A15" s="39">
        <v>7</v>
      </c>
      <c r="B15" s="80" t="s">
        <v>253</v>
      </c>
      <c r="C15" s="55" t="s">
        <v>254</v>
      </c>
      <c r="D15" s="56" t="s">
        <v>34</v>
      </c>
      <c r="E15" s="57">
        <v>61.9</v>
      </c>
      <c r="F15" s="75">
        <v>48</v>
      </c>
      <c r="G15" s="124">
        <v>53</v>
      </c>
      <c r="H15" s="124">
        <v>53</v>
      </c>
      <c r="I15" s="41">
        <v>48</v>
      </c>
      <c r="J15" s="75">
        <v>67</v>
      </c>
      <c r="K15" s="124">
        <v>71</v>
      </c>
      <c r="L15" s="11">
        <v>71</v>
      </c>
      <c r="M15" s="41">
        <f t="shared" si="2"/>
        <v>71</v>
      </c>
      <c r="N15" s="42">
        <f t="shared" si="0"/>
        <v>119</v>
      </c>
      <c r="O15" s="43">
        <f t="shared" si="1"/>
        <v>149.61512204628053</v>
      </c>
      <c r="P15" s="54" t="s">
        <v>100</v>
      </c>
      <c r="Q15" s="46"/>
      <c r="R15"/>
    </row>
    <row r="16" spans="1:18" ht="15" customHeight="1">
      <c r="A16" s="39">
        <v>8</v>
      </c>
      <c r="B16" s="82" t="s">
        <v>255</v>
      </c>
      <c r="C16" s="32" t="s">
        <v>256</v>
      </c>
      <c r="D16" s="11" t="s">
        <v>150</v>
      </c>
      <c r="E16" s="18">
        <v>65</v>
      </c>
      <c r="F16" s="75">
        <v>53</v>
      </c>
      <c r="G16" s="11">
        <v>55</v>
      </c>
      <c r="H16" s="124">
        <v>57</v>
      </c>
      <c r="I16" s="41">
        <v>55</v>
      </c>
      <c r="J16" s="75">
        <v>65</v>
      </c>
      <c r="K16" s="11">
        <v>67</v>
      </c>
      <c r="L16" s="11">
        <v>70</v>
      </c>
      <c r="M16" s="41">
        <f t="shared" si="2"/>
        <v>70</v>
      </c>
      <c r="N16" s="42">
        <f t="shared" si="0"/>
        <v>125</v>
      </c>
      <c r="O16" s="43">
        <f t="shared" si="1"/>
        <v>152.42505643198635</v>
      </c>
      <c r="P16" s="54" t="s">
        <v>238</v>
      </c>
      <c r="Q16" s="46"/>
      <c r="R16"/>
    </row>
    <row r="17" spans="1:18" ht="15" customHeight="1">
      <c r="A17" s="189">
        <v>9</v>
      </c>
      <c r="B17" s="192" t="s">
        <v>257</v>
      </c>
      <c r="C17" s="162" t="s">
        <v>258</v>
      </c>
      <c r="D17" s="143" t="s">
        <v>37</v>
      </c>
      <c r="E17" s="193">
        <v>77.1</v>
      </c>
      <c r="F17" s="109">
        <v>52</v>
      </c>
      <c r="G17" s="194">
        <v>55</v>
      </c>
      <c r="H17" s="194">
        <v>55</v>
      </c>
      <c r="I17" s="144">
        <v>52</v>
      </c>
      <c r="J17" s="109">
        <v>65</v>
      </c>
      <c r="K17" s="110">
        <v>70</v>
      </c>
      <c r="L17" s="110">
        <v>72</v>
      </c>
      <c r="M17" s="144">
        <f t="shared" si="2"/>
        <v>72</v>
      </c>
      <c r="N17" s="145">
        <f t="shared" si="0"/>
        <v>124</v>
      </c>
      <c r="O17" s="146">
        <f t="shared" si="1"/>
        <v>138.24142592473177</v>
      </c>
      <c r="P17" s="147" t="s">
        <v>41</v>
      </c>
      <c r="Q17" s="46"/>
      <c r="R17"/>
    </row>
    <row r="18" spans="1:18" ht="15" customHeight="1" thickBot="1">
      <c r="A18" s="204">
        <v>10</v>
      </c>
      <c r="B18" s="205" t="s">
        <v>261</v>
      </c>
      <c r="C18" s="206" t="s">
        <v>262</v>
      </c>
      <c r="D18" s="204" t="s">
        <v>37</v>
      </c>
      <c r="E18" s="207">
        <v>70</v>
      </c>
      <c r="F18" s="208">
        <v>37</v>
      </c>
      <c r="G18" s="209">
        <v>40</v>
      </c>
      <c r="H18" s="209">
        <v>40</v>
      </c>
      <c r="I18" s="210">
        <v>37</v>
      </c>
      <c r="J18" s="211">
        <v>45</v>
      </c>
      <c r="K18" s="211"/>
      <c r="L18" s="211"/>
      <c r="M18" s="212">
        <v>45</v>
      </c>
      <c r="N18" s="213">
        <v>82</v>
      </c>
      <c r="O18" s="146">
        <f t="shared" si="1"/>
        <v>95.8592075662799</v>
      </c>
      <c r="P18" s="214" t="s">
        <v>41</v>
      </c>
      <c r="Q18" s="46"/>
      <c r="R18"/>
    </row>
    <row r="19" spans="1:18" ht="15" customHeight="1">
      <c r="A19" s="60"/>
      <c r="B19" s="191"/>
      <c r="C19" s="70"/>
      <c r="D19" s="13"/>
      <c r="E19" s="71"/>
      <c r="F19" s="149"/>
      <c r="G19" s="149"/>
      <c r="H19" s="149"/>
      <c r="I19" s="61"/>
      <c r="J19" s="149"/>
      <c r="K19" s="149"/>
      <c r="L19" s="149"/>
      <c r="M19" s="61"/>
      <c r="N19" s="62"/>
      <c r="O19" s="63"/>
      <c r="P19" s="73"/>
      <c r="Q19" s="46"/>
      <c r="R19"/>
    </row>
    <row r="20" spans="1:18" ht="15" customHeight="1">
      <c r="A20" s="175"/>
      <c r="B20" s="14"/>
      <c r="C20" s="28" t="s">
        <v>25</v>
      </c>
      <c r="D20" s="14"/>
      <c r="F20" s="1"/>
      <c r="I20" s="33"/>
      <c r="J20" s="34"/>
      <c r="K20" s="35"/>
      <c r="L20" s="34" t="s">
        <v>24</v>
      </c>
      <c r="M20" s="35"/>
      <c r="N20" s="35"/>
      <c r="O20" s="35"/>
      <c r="P20" s="35"/>
      <c r="R20"/>
    </row>
    <row r="21" spans="1:18" ht="15" customHeight="1">
      <c r="A21" s="60"/>
      <c r="B21" s="14"/>
      <c r="C21" t="s">
        <v>41</v>
      </c>
      <c r="D21" s="14"/>
      <c r="F21" s="1"/>
      <c r="L21" s="14" t="s">
        <v>51</v>
      </c>
      <c r="R21"/>
    </row>
    <row r="22" spans="1:18" ht="15" customHeight="1">
      <c r="A22" s="60"/>
      <c r="B22" s="185"/>
      <c r="C22" s="157"/>
      <c r="D22" s="158"/>
      <c r="E22" s="202"/>
      <c r="F22" s="13"/>
      <c r="G22" s="13"/>
      <c r="H22" s="13"/>
      <c r="I22" s="61"/>
      <c r="J22" s="13"/>
      <c r="K22" s="13"/>
      <c r="L22" s="13"/>
      <c r="M22" s="61"/>
      <c r="N22" s="62"/>
      <c r="O22" s="63"/>
      <c r="P22" s="73"/>
      <c r="Q22" s="31"/>
      <c r="R22"/>
    </row>
    <row r="23" spans="1:18" ht="15" customHeight="1">
      <c r="A23" s="175"/>
      <c r="B23" s="178"/>
      <c r="C23" s="157"/>
      <c r="D23" s="158"/>
      <c r="E23" s="202"/>
      <c r="F23" s="13"/>
      <c r="G23" s="13"/>
      <c r="H23" s="13"/>
      <c r="I23" s="61"/>
      <c r="J23" s="13"/>
      <c r="K23" s="13"/>
      <c r="L23" s="13"/>
      <c r="M23" s="61"/>
      <c r="N23" s="62"/>
      <c r="O23" s="63"/>
      <c r="P23" s="73"/>
      <c r="Q23" s="31"/>
      <c r="R23"/>
    </row>
    <row r="24" spans="1:18" ht="15" customHeight="1">
      <c r="A24" s="60"/>
      <c r="B24" s="134"/>
      <c r="C24" s="70"/>
      <c r="D24" s="13"/>
      <c r="E24" s="148"/>
      <c r="F24" s="149"/>
      <c r="G24" s="149"/>
      <c r="H24" s="149"/>
      <c r="I24" s="203"/>
      <c r="J24" s="149"/>
      <c r="K24" s="149"/>
      <c r="L24" s="149"/>
      <c r="M24" s="61"/>
      <c r="N24" s="62"/>
      <c r="O24" s="63"/>
      <c r="P24" s="73"/>
      <c r="Q24" s="161" t="s">
        <v>21</v>
      </c>
      <c r="R24" s="31"/>
    </row>
    <row r="25" spans="1:18" ht="15" customHeight="1">
      <c r="A25" s="60"/>
      <c r="B25" s="154"/>
      <c r="C25" s="152"/>
      <c r="D25" s="13"/>
      <c r="E25" s="153"/>
      <c r="F25" s="13"/>
      <c r="G25" s="13"/>
      <c r="H25" s="155"/>
      <c r="I25" s="203"/>
      <c r="J25" s="13"/>
      <c r="K25" s="13"/>
      <c r="L25" s="13"/>
      <c r="M25" s="61"/>
      <c r="N25" s="62"/>
      <c r="O25" s="63"/>
      <c r="P25" s="73"/>
      <c r="Q25" s="161" t="s">
        <v>22</v>
      </c>
      <c r="R25" s="31"/>
    </row>
    <row r="26" spans="1:18" ht="15" customHeight="1">
      <c r="A26" s="175"/>
      <c r="B26" s="154"/>
      <c r="C26" s="152"/>
      <c r="D26" s="13"/>
      <c r="E26" s="153"/>
      <c r="F26" s="13"/>
      <c r="G26" s="13"/>
      <c r="H26" s="155"/>
      <c r="I26" s="203"/>
      <c r="J26" s="13"/>
      <c r="K26" s="13"/>
      <c r="L26" s="13"/>
      <c r="M26" s="61"/>
      <c r="N26" s="62"/>
      <c r="O26" s="63"/>
      <c r="P26" s="73"/>
      <c r="Q26" s="161" t="s">
        <v>0</v>
      </c>
      <c r="R26" s="31"/>
    </row>
    <row r="27" spans="1:18" ht="15" customHeight="1">
      <c r="A27" s="60"/>
      <c r="B27" s="154"/>
      <c r="C27" s="152"/>
      <c r="D27" s="13"/>
      <c r="E27" s="181"/>
      <c r="F27" s="13"/>
      <c r="G27" s="13"/>
      <c r="H27" s="155"/>
      <c r="I27" s="203"/>
      <c r="J27" s="13"/>
      <c r="K27" s="13"/>
      <c r="L27" s="13"/>
      <c r="M27" s="61"/>
      <c r="N27" s="62"/>
      <c r="O27" s="63"/>
      <c r="P27" s="73"/>
      <c r="Q27" s="161" t="s">
        <v>23</v>
      </c>
      <c r="R27" s="31"/>
    </row>
    <row r="28" ht="12.75">
      <c r="S28" s="4"/>
    </row>
    <row r="29" spans="2:19" ht="15.75" customHeight="1">
      <c r="B29" s="28"/>
      <c r="H29" s="33"/>
      <c r="I29" s="34"/>
      <c r="J29" s="35"/>
      <c r="K29" s="34"/>
      <c r="L29" s="35"/>
      <c r="M29" s="35"/>
      <c r="N29" s="35"/>
      <c r="O29" s="35"/>
      <c r="R29" s="14"/>
      <c r="S29" s="3"/>
    </row>
    <row r="65" ht="12.75">
      <c r="B65" s="138"/>
    </row>
  </sheetData>
  <sheetProtection/>
  <mergeCells count="19">
    <mergeCell ref="A6:C6"/>
    <mergeCell ref="F6:H6"/>
    <mergeCell ref="A7:A8"/>
    <mergeCell ref="A1:Q1"/>
    <mergeCell ref="A2:Q2"/>
    <mergeCell ref="A3:Q3"/>
    <mergeCell ref="A5:C5"/>
    <mergeCell ref="F5:H5"/>
    <mergeCell ref="B7:B8"/>
    <mergeCell ref="C7:C8"/>
    <mergeCell ref="D7:D8"/>
    <mergeCell ref="N7:N8"/>
    <mergeCell ref="E7:E8"/>
    <mergeCell ref="F7:I7"/>
    <mergeCell ref="O7:O8"/>
    <mergeCell ref="P7:P8"/>
    <mergeCell ref="J6:K6"/>
    <mergeCell ref="J7:M7"/>
    <mergeCell ref="L6:M6"/>
  </mergeCells>
  <printOptions/>
  <pageMargins left="0.7500000000000001" right="0.7500000000000001" top="1" bottom="1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selection activeCell="H25" sqref="H25"/>
    </sheetView>
  </sheetViews>
  <sheetFormatPr defaultColWidth="11.421875" defaultRowHeight="12.75"/>
  <cols>
    <col min="1" max="1" width="3.28125" style="14" customWidth="1"/>
    <col min="2" max="2" width="22.140625" style="0" customWidth="1"/>
    <col min="3" max="3" width="9.8515625" style="14" bestFit="1" customWidth="1"/>
    <col min="4" max="4" width="10.7109375" style="1" customWidth="1"/>
    <col min="5" max="5" width="6.00390625" style="1" customWidth="1"/>
    <col min="6" max="7" width="4.8515625" style="14" customWidth="1"/>
    <col min="8" max="8" width="4.7109375" style="14" customWidth="1"/>
    <col min="9" max="9" width="5.421875" style="14" customWidth="1"/>
    <col min="10" max="11" width="4.8515625" style="14" customWidth="1"/>
    <col min="12" max="12" width="4.7109375" style="14" customWidth="1"/>
    <col min="13" max="13" width="5.421875" style="14" customWidth="1"/>
    <col min="14" max="14" width="10.28125" style="14" bestFit="1" customWidth="1"/>
    <col min="15" max="15" width="6.140625" style="14" customWidth="1"/>
    <col min="16" max="16" width="11.421875" style="14" customWidth="1"/>
    <col min="17" max="17" width="19.28125" style="14" customWidth="1"/>
    <col min="18" max="18" width="0.13671875" style="14" hidden="1" customWidth="1"/>
    <col min="19" max="19" width="14.00390625" style="1" customWidth="1"/>
  </cols>
  <sheetData>
    <row r="1" spans="1:19" ht="18">
      <c r="A1" s="220" t="s">
        <v>35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7"/>
    </row>
    <row r="2" spans="1:19" ht="6" customHeight="1">
      <c r="A2" s="220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7"/>
    </row>
    <row r="3" spans="1:19" ht="17.25" customHeight="1">
      <c r="A3" s="222" t="s">
        <v>13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7"/>
    </row>
    <row r="4" ht="16.5" customHeight="1"/>
    <row r="5" spans="1:19" ht="19.5" customHeight="1">
      <c r="A5" s="219" t="s">
        <v>37</v>
      </c>
      <c r="B5" s="219"/>
      <c r="C5" s="219"/>
      <c r="D5" s="22"/>
      <c r="E5" s="23"/>
      <c r="F5" s="219"/>
      <c r="G5" s="219"/>
      <c r="H5" s="219"/>
      <c r="I5" s="24"/>
      <c r="J5" s="84"/>
      <c r="K5" s="36" t="s">
        <v>52</v>
      </c>
      <c r="L5" s="36"/>
      <c r="M5" s="24"/>
      <c r="N5" s="24"/>
      <c r="O5" s="24"/>
      <c r="P5" s="20" t="s">
        <v>53</v>
      </c>
      <c r="S5" s="10"/>
    </row>
    <row r="6" spans="1:19" ht="22.5" customHeight="1">
      <c r="A6" s="223" t="s">
        <v>11</v>
      </c>
      <c r="B6" s="223"/>
      <c r="C6" s="223"/>
      <c r="D6" s="21"/>
      <c r="E6" s="25"/>
      <c r="F6" s="224" t="s">
        <v>9</v>
      </c>
      <c r="G6" s="224"/>
      <c r="H6" s="224"/>
      <c r="I6" s="24"/>
      <c r="J6" s="225" t="s">
        <v>10</v>
      </c>
      <c r="K6" s="225"/>
      <c r="L6" s="226"/>
      <c r="M6" s="226"/>
      <c r="N6" s="24"/>
      <c r="O6" s="24"/>
      <c r="P6" s="26" t="s">
        <v>15</v>
      </c>
      <c r="S6" s="8"/>
    </row>
    <row r="7" spans="1:19" ht="15" customHeight="1">
      <c r="A7" s="218" t="s">
        <v>3</v>
      </c>
      <c r="B7" s="227" t="s">
        <v>2</v>
      </c>
      <c r="C7" s="218" t="s">
        <v>1</v>
      </c>
      <c r="D7" s="228" t="s">
        <v>9</v>
      </c>
      <c r="E7" s="233" t="s">
        <v>4</v>
      </c>
      <c r="F7" s="234" t="s">
        <v>7</v>
      </c>
      <c r="G7" s="216"/>
      <c r="H7" s="216"/>
      <c r="I7" s="217"/>
      <c r="J7" s="234" t="s">
        <v>8</v>
      </c>
      <c r="K7" s="216"/>
      <c r="L7" s="216"/>
      <c r="M7" s="217"/>
      <c r="N7" s="235" t="s">
        <v>6</v>
      </c>
      <c r="O7" s="236" t="s">
        <v>263</v>
      </c>
      <c r="P7" s="230" t="s">
        <v>12</v>
      </c>
      <c r="Q7" s="232" t="s">
        <v>20</v>
      </c>
      <c r="R7" s="44" t="s">
        <v>14</v>
      </c>
      <c r="S7"/>
    </row>
    <row r="8" spans="1:18" s="2" customFormat="1" ht="15" customHeight="1">
      <c r="A8" s="218"/>
      <c r="B8" s="227"/>
      <c r="C8" s="218"/>
      <c r="D8" s="229"/>
      <c r="E8" s="233"/>
      <c r="F8" s="15">
        <v>1</v>
      </c>
      <c r="G8" s="12">
        <v>2</v>
      </c>
      <c r="H8" s="12">
        <v>3</v>
      </c>
      <c r="I8" s="17" t="s">
        <v>5</v>
      </c>
      <c r="J8" s="19">
        <v>1</v>
      </c>
      <c r="K8" s="12">
        <v>2</v>
      </c>
      <c r="L8" s="12">
        <v>3</v>
      </c>
      <c r="M8" s="98" t="s">
        <v>5</v>
      </c>
      <c r="N8" s="235"/>
      <c r="O8" s="237"/>
      <c r="P8" s="231"/>
      <c r="Q8" s="232"/>
      <c r="R8" s="45"/>
    </row>
    <row r="9" spans="1:18" s="2" customFormat="1" ht="15" customHeight="1">
      <c r="A9" s="39">
        <v>1</v>
      </c>
      <c r="B9" s="95" t="s">
        <v>54</v>
      </c>
      <c r="C9" s="86" t="s">
        <v>60</v>
      </c>
      <c r="D9" s="87" t="s">
        <v>49</v>
      </c>
      <c r="E9" s="88">
        <v>32.7</v>
      </c>
      <c r="F9" s="89">
        <v>17</v>
      </c>
      <c r="G9" s="90">
        <v>19</v>
      </c>
      <c r="H9" s="90">
        <v>20</v>
      </c>
      <c r="I9" s="99">
        <f>MAX(F9:H9)</f>
        <v>20</v>
      </c>
      <c r="J9" s="91">
        <v>26</v>
      </c>
      <c r="K9" s="12">
        <v>28</v>
      </c>
      <c r="L9" s="12">
        <v>30</v>
      </c>
      <c r="M9" s="41">
        <f>MAX(J9:L9)</f>
        <v>30</v>
      </c>
      <c r="N9" s="42">
        <f aca="true" t="shared" si="0" ref="N9:N19">SUM(I9,M9)</f>
        <v>50</v>
      </c>
      <c r="O9" s="64">
        <v>6</v>
      </c>
      <c r="P9" s="43">
        <f aca="true" t="shared" si="1" ref="P9:P19">N9*10^(0.784780654*(LOG10(E9/173.961))^2)</f>
        <v>129.56861908174616</v>
      </c>
      <c r="Q9" s="74" t="s">
        <v>61</v>
      </c>
      <c r="R9" s="45"/>
    </row>
    <row r="10" spans="1:19" ht="15" customHeight="1">
      <c r="A10" s="39">
        <v>2</v>
      </c>
      <c r="B10" s="113" t="s">
        <v>62</v>
      </c>
      <c r="C10" s="106" t="s">
        <v>63</v>
      </c>
      <c r="D10" s="50" t="s">
        <v>49</v>
      </c>
      <c r="E10" s="107">
        <v>32.7</v>
      </c>
      <c r="F10" s="49">
        <v>32</v>
      </c>
      <c r="G10" s="50">
        <v>35</v>
      </c>
      <c r="H10" s="125">
        <v>36</v>
      </c>
      <c r="I10" s="99">
        <v>35</v>
      </c>
      <c r="J10" s="75">
        <v>40</v>
      </c>
      <c r="K10" s="11">
        <v>43</v>
      </c>
      <c r="L10" s="124">
        <v>45</v>
      </c>
      <c r="M10" s="41">
        <v>43</v>
      </c>
      <c r="N10" s="42">
        <f t="shared" si="0"/>
        <v>78</v>
      </c>
      <c r="O10" s="64" t="s">
        <v>264</v>
      </c>
      <c r="P10" s="43">
        <f t="shared" si="1"/>
        <v>202.12704576752404</v>
      </c>
      <c r="Q10" s="54" t="s">
        <v>50</v>
      </c>
      <c r="R10" s="46"/>
      <c r="S10"/>
    </row>
    <row r="11" spans="1:19" ht="15" customHeight="1">
      <c r="A11" s="9">
        <v>3</v>
      </c>
      <c r="B11" s="96" t="s">
        <v>64</v>
      </c>
      <c r="C11" s="30" t="s">
        <v>56</v>
      </c>
      <c r="D11" s="11" t="s">
        <v>43</v>
      </c>
      <c r="E11" s="37">
        <v>31.2</v>
      </c>
      <c r="F11" s="127">
        <v>30</v>
      </c>
      <c r="G11" s="124">
        <v>30</v>
      </c>
      <c r="H11" s="85">
        <v>30</v>
      </c>
      <c r="I11" s="99">
        <f>MAX(F11:H11)</f>
        <v>30</v>
      </c>
      <c r="J11" s="92">
        <v>37</v>
      </c>
      <c r="K11" s="85">
        <v>39</v>
      </c>
      <c r="L11" s="124">
        <v>41</v>
      </c>
      <c r="M11" s="41">
        <v>39</v>
      </c>
      <c r="N11" s="42">
        <f t="shared" si="0"/>
        <v>69</v>
      </c>
      <c r="O11" s="64">
        <v>4</v>
      </c>
      <c r="P11" s="43">
        <f t="shared" si="1"/>
        <v>188.77316559304344</v>
      </c>
      <c r="Q11" s="54" t="s">
        <v>44</v>
      </c>
      <c r="R11" s="46"/>
      <c r="S11"/>
    </row>
    <row r="12" spans="1:19" ht="15" customHeight="1">
      <c r="A12" s="39">
        <v>4</v>
      </c>
      <c r="B12" s="113" t="s">
        <v>65</v>
      </c>
      <c r="C12" s="103" t="s">
        <v>66</v>
      </c>
      <c r="D12" s="50" t="s">
        <v>43</v>
      </c>
      <c r="E12" s="104">
        <v>35</v>
      </c>
      <c r="F12" s="52">
        <v>28</v>
      </c>
      <c r="G12" s="51">
        <v>30</v>
      </c>
      <c r="H12" s="51">
        <v>32</v>
      </c>
      <c r="I12" s="99">
        <f>MAX(F12:H12)</f>
        <v>32</v>
      </c>
      <c r="J12" s="92">
        <v>37</v>
      </c>
      <c r="K12" s="124">
        <v>39</v>
      </c>
      <c r="L12" s="124">
        <v>39</v>
      </c>
      <c r="M12" s="41">
        <v>37</v>
      </c>
      <c r="N12" s="42">
        <f t="shared" si="0"/>
        <v>69</v>
      </c>
      <c r="O12" s="64" t="s">
        <v>266</v>
      </c>
      <c r="P12" s="43">
        <f t="shared" si="1"/>
        <v>165.7405731265776</v>
      </c>
      <c r="Q12" s="54" t="s">
        <v>46</v>
      </c>
      <c r="R12" s="46"/>
      <c r="S12"/>
    </row>
    <row r="13" spans="1:19" ht="15" customHeight="1">
      <c r="A13" s="39">
        <v>5</v>
      </c>
      <c r="B13" s="96" t="s">
        <v>67</v>
      </c>
      <c r="C13" s="30" t="s">
        <v>56</v>
      </c>
      <c r="D13" s="11" t="s">
        <v>29</v>
      </c>
      <c r="E13" s="27">
        <v>31.1</v>
      </c>
      <c r="F13" s="126">
        <v>17</v>
      </c>
      <c r="G13" s="124">
        <v>17</v>
      </c>
      <c r="H13" s="124">
        <v>17</v>
      </c>
      <c r="I13" s="99">
        <v>0</v>
      </c>
      <c r="J13" s="92"/>
      <c r="K13" s="85"/>
      <c r="L13" s="85"/>
      <c r="M13" s="41">
        <f>MAX(J13:L13)</f>
        <v>0</v>
      </c>
      <c r="N13" s="42">
        <f t="shared" si="0"/>
        <v>0</v>
      </c>
      <c r="O13" s="64"/>
      <c r="P13" s="43"/>
      <c r="Q13" s="54" t="s">
        <v>30</v>
      </c>
      <c r="R13" s="46"/>
      <c r="S13"/>
    </row>
    <row r="14" spans="1:19" ht="15" customHeight="1">
      <c r="A14" s="39">
        <v>6</v>
      </c>
      <c r="B14" s="113" t="s">
        <v>69</v>
      </c>
      <c r="C14" s="103" t="s">
        <v>70</v>
      </c>
      <c r="D14" s="50" t="s">
        <v>49</v>
      </c>
      <c r="E14" s="104">
        <v>33.7</v>
      </c>
      <c r="F14" s="52">
        <v>15</v>
      </c>
      <c r="G14" s="51">
        <v>17</v>
      </c>
      <c r="H14" s="125">
        <v>19</v>
      </c>
      <c r="I14" s="99">
        <v>17</v>
      </c>
      <c r="J14" s="92">
        <v>18</v>
      </c>
      <c r="K14" s="85">
        <v>20</v>
      </c>
      <c r="L14" s="85">
        <v>22</v>
      </c>
      <c r="M14" s="41">
        <f>MAX(J14:L14)</f>
        <v>22</v>
      </c>
      <c r="N14" s="42">
        <f t="shared" si="0"/>
        <v>39</v>
      </c>
      <c r="O14" s="64">
        <v>8</v>
      </c>
      <c r="P14" s="43">
        <f t="shared" si="1"/>
        <v>97.6840332727889</v>
      </c>
      <c r="Q14" s="54" t="s">
        <v>71</v>
      </c>
      <c r="R14" s="46"/>
      <c r="S14"/>
    </row>
    <row r="15" spans="1:19" ht="15" customHeight="1">
      <c r="A15" s="39">
        <v>7</v>
      </c>
      <c r="B15" s="80" t="s">
        <v>72</v>
      </c>
      <c r="C15" s="29" t="s">
        <v>59</v>
      </c>
      <c r="D15" s="11" t="s">
        <v>34</v>
      </c>
      <c r="E15" s="18">
        <v>30.3</v>
      </c>
      <c r="F15" s="75">
        <v>15</v>
      </c>
      <c r="G15" s="11">
        <v>18</v>
      </c>
      <c r="H15" s="128">
        <v>22</v>
      </c>
      <c r="I15" s="97">
        <v>18</v>
      </c>
      <c r="J15" s="75">
        <v>20</v>
      </c>
      <c r="K15" s="11">
        <v>23</v>
      </c>
      <c r="L15" s="124">
        <v>25</v>
      </c>
      <c r="M15" s="41">
        <v>23</v>
      </c>
      <c r="N15" s="42">
        <f t="shared" si="0"/>
        <v>41</v>
      </c>
      <c r="O15" s="64">
        <v>7</v>
      </c>
      <c r="P15" s="43">
        <f t="shared" si="1"/>
        <v>116.1160143766111</v>
      </c>
      <c r="Q15" s="54" t="s">
        <v>39</v>
      </c>
      <c r="R15" s="46"/>
      <c r="S15"/>
    </row>
    <row r="16" spans="1:19" ht="15" customHeight="1">
      <c r="A16" s="9">
        <v>8</v>
      </c>
      <c r="B16" s="68" t="s">
        <v>73</v>
      </c>
      <c r="C16" s="106" t="s">
        <v>58</v>
      </c>
      <c r="D16" s="50" t="s">
        <v>37</v>
      </c>
      <c r="E16" s="107">
        <v>32.7</v>
      </c>
      <c r="F16" s="49">
        <v>12</v>
      </c>
      <c r="G16" s="50">
        <v>14</v>
      </c>
      <c r="H16" s="125">
        <v>16</v>
      </c>
      <c r="I16" s="97">
        <v>14</v>
      </c>
      <c r="J16" s="75">
        <v>20</v>
      </c>
      <c r="K16" s="124">
        <v>23</v>
      </c>
      <c r="L16" s="11">
        <v>23</v>
      </c>
      <c r="M16" s="41">
        <f>MAX(J16:L16)</f>
        <v>23</v>
      </c>
      <c r="N16" s="42">
        <f t="shared" si="0"/>
        <v>37</v>
      </c>
      <c r="O16" s="64">
        <v>9</v>
      </c>
      <c r="P16" s="43">
        <f t="shared" si="1"/>
        <v>95.88077812049217</v>
      </c>
      <c r="Q16" s="54" t="s">
        <v>41</v>
      </c>
      <c r="R16" s="46"/>
      <c r="S16"/>
    </row>
    <row r="17" spans="1:19" ht="15" customHeight="1">
      <c r="A17" s="39">
        <v>9</v>
      </c>
      <c r="B17" s="80" t="s">
        <v>74</v>
      </c>
      <c r="C17" s="29" t="s">
        <v>75</v>
      </c>
      <c r="D17" s="11" t="s">
        <v>37</v>
      </c>
      <c r="E17" s="18">
        <v>34.9</v>
      </c>
      <c r="F17" s="75">
        <v>20</v>
      </c>
      <c r="G17" s="124">
        <v>22</v>
      </c>
      <c r="H17" s="32">
        <v>22</v>
      </c>
      <c r="I17" s="97">
        <f>MAX(F17:H17)</f>
        <v>22</v>
      </c>
      <c r="J17" s="75">
        <v>26</v>
      </c>
      <c r="K17" s="11">
        <v>28</v>
      </c>
      <c r="L17" s="11">
        <v>31</v>
      </c>
      <c r="M17" s="41">
        <f>MAX(J17:L17)</f>
        <v>31</v>
      </c>
      <c r="N17" s="42">
        <f t="shared" si="0"/>
        <v>53</v>
      </c>
      <c r="O17" s="64">
        <v>5</v>
      </c>
      <c r="P17" s="43">
        <f t="shared" si="1"/>
        <v>127.70709590996375</v>
      </c>
      <c r="Q17" s="54" t="s">
        <v>41</v>
      </c>
      <c r="R17" s="46"/>
      <c r="S17"/>
    </row>
    <row r="18" spans="1:19" ht="15" customHeight="1">
      <c r="A18" s="39">
        <v>10</v>
      </c>
      <c r="B18" s="67" t="s">
        <v>76</v>
      </c>
      <c r="C18" s="106" t="s">
        <v>77</v>
      </c>
      <c r="D18" s="50" t="s">
        <v>43</v>
      </c>
      <c r="E18" s="107">
        <v>35</v>
      </c>
      <c r="F18" s="49">
        <v>27</v>
      </c>
      <c r="G18" s="50">
        <v>30</v>
      </c>
      <c r="H18" s="53">
        <v>32</v>
      </c>
      <c r="I18" s="97">
        <f>MAX(F18:H18)</f>
        <v>32</v>
      </c>
      <c r="J18" s="75">
        <v>37</v>
      </c>
      <c r="K18" s="11">
        <v>39</v>
      </c>
      <c r="L18" s="11">
        <v>40</v>
      </c>
      <c r="M18" s="41">
        <f>MAX(J18:L18)</f>
        <v>40</v>
      </c>
      <c r="N18" s="42">
        <f t="shared" si="0"/>
        <v>72</v>
      </c>
      <c r="O18" s="64" t="s">
        <v>265</v>
      </c>
      <c r="P18" s="43">
        <f t="shared" si="1"/>
        <v>172.9466850016462</v>
      </c>
      <c r="Q18" s="54" t="s">
        <v>78</v>
      </c>
      <c r="R18" s="46"/>
      <c r="S18"/>
    </row>
    <row r="19" spans="1:19" ht="15" customHeight="1">
      <c r="A19" s="39">
        <v>11</v>
      </c>
      <c r="B19" s="82" t="s">
        <v>79</v>
      </c>
      <c r="C19" s="29" t="s">
        <v>80</v>
      </c>
      <c r="D19" s="11" t="s">
        <v>29</v>
      </c>
      <c r="E19" s="18">
        <v>35</v>
      </c>
      <c r="F19" s="75">
        <v>12</v>
      </c>
      <c r="G19" s="124">
        <v>15</v>
      </c>
      <c r="H19" s="11">
        <v>15</v>
      </c>
      <c r="I19" s="97">
        <f>MAX(F19:H19)</f>
        <v>15</v>
      </c>
      <c r="J19" s="126">
        <v>16</v>
      </c>
      <c r="K19" s="11">
        <v>16</v>
      </c>
      <c r="L19" s="124">
        <v>18</v>
      </c>
      <c r="M19" s="41">
        <v>16</v>
      </c>
      <c r="N19" s="42">
        <f t="shared" si="0"/>
        <v>31</v>
      </c>
      <c r="O19" s="64">
        <v>10</v>
      </c>
      <c r="P19" s="47">
        <f t="shared" si="1"/>
        <v>74.46315604237545</v>
      </c>
      <c r="Q19" s="54" t="s">
        <v>32</v>
      </c>
      <c r="R19" s="31"/>
      <c r="S19"/>
    </row>
    <row r="20" spans="1:19" ht="15" customHeight="1">
      <c r="A20" s="60"/>
      <c r="B20" s="134"/>
      <c r="C20" s="183"/>
      <c r="D20" s="72"/>
      <c r="E20" s="184"/>
      <c r="F20" s="72"/>
      <c r="G20" s="72"/>
      <c r="H20" s="72"/>
      <c r="I20" s="150"/>
      <c r="J20" s="149"/>
      <c r="K20" s="149"/>
      <c r="L20" s="149"/>
      <c r="M20" s="61"/>
      <c r="N20" s="62"/>
      <c r="O20" s="76"/>
      <c r="P20" s="63"/>
      <c r="Q20" s="73"/>
      <c r="R20" s="31"/>
      <c r="S20"/>
    </row>
    <row r="21" spans="1:19" ht="13.5" customHeight="1">
      <c r="A21" s="60"/>
      <c r="B21" s="178"/>
      <c r="C21" s="152"/>
      <c r="D21" s="13"/>
      <c r="E21" s="181"/>
      <c r="F21" s="13"/>
      <c r="G21" s="13"/>
      <c r="H21" s="155"/>
      <c r="I21" s="150"/>
      <c r="J21" s="13"/>
      <c r="K21" s="13"/>
      <c r="L21" s="13"/>
      <c r="M21" s="61"/>
      <c r="N21" s="62"/>
      <c r="O21" s="76"/>
      <c r="P21" s="63"/>
      <c r="Q21" s="73"/>
      <c r="R21" s="31"/>
      <c r="S21"/>
    </row>
    <row r="22" spans="1:19" ht="15" customHeight="1">
      <c r="A22" s="60"/>
      <c r="B22" s="14"/>
      <c r="C22" s="28" t="s">
        <v>25</v>
      </c>
      <c r="D22" s="14"/>
      <c r="F22" s="1"/>
      <c r="I22" s="33"/>
      <c r="J22" s="34"/>
      <c r="K22" s="35"/>
      <c r="L22" s="34" t="s">
        <v>24</v>
      </c>
      <c r="M22" s="35"/>
      <c r="N22" s="35"/>
      <c r="O22" s="35"/>
      <c r="P22" s="35"/>
      <c r="S22"/>
    </row>
    <row r="23" spans="1:19" ht="15" customHeight="1">
      <c r="A23" s="60"/>
      <c r="B23" s="14"/>
      <c r="C23" t="s">
        <v>41</v>
      </c>
      <c r="D23" s="14"/>
      <c r="F23" s="1"/>
      <c r="L23" s="14" t="s">
        <v>51</v>
      </c>
      <c r="S23"/>
    </row>
    <row r="24" spans="1:19" ht="15.75" customHeight="1">
      <c r="A24" s="175"/>
      <c r="B24" s="134"/>
      <c r="C24" s="183"/>
      <c r="D24" s="172"/>
      <c r="E24" s="184"/>
      <c r="F24" s="72"/>
      <c r="G24" s="72"/>
      <c r="H24" s="72"/>
      <c r="I24" s="150"/>
      <c r="J24" s="149"/>
      <c r="K24" s="149"/>
      <c r="L24" s="149"/>
      <c r="M24" s="61"/>
      <c r="N24" s="62"/>
      <c r="O24" s="76"/>
      <c r="P24" s="63"/>
      <c r="Q24" s="73"/>
      <c r="R24" s="31"/>
      <c r="S24"/>
    </row>
    <row r="25" spans="1:19" ht="14.25" customHeight="1">
      <c r="A25" s="60"/>
      <c r="B25" s="191"/>
      <c r="C25" s="70"/>
      <c r="D25" s="149"/>
      <c r="E25" s="71"/>
      <c r="F25" s="149"/>
      <c r="G25" s="149"/>
      <c r="H25" s="149"/>
      <c r="I25" s="150"/>
      <c r="J25" s="149"/>
      <c r="K25" s="149"/>
      <c r="L25" s="149"/>
      <c r="M25" s="61"/>
      <c r="N25" s="62"/>
      <c r="O25" s="76"/>
      <c r="P25" s="63"/>
      <c r="Q25" s="73"/>
      <c r="R25" s="13"/>
      <c r="S25"/>
    </row>
    <row r="26" spans="1:19" ht="13.5" customHeight="1">
      <c r="A26" s="60"/>
      <c r="B26" s="154"/>
      <c r="C26" s="176"/>
      <c r="D26" s="172"/>
      <c r="E26" s="177"/>
      <c r="F26" s="172"/>
      <c r="G26" s="172"/>
      <c r="H26" s="190"/>
      <c r="I26" s="150"/>
      <c r="J26" s="13"/>
      <c r="K26" s="13"/>
      <c r="L26" s="13"/>
      <c r="M26" s="61"/>
      <c r="N26" s="62"/>
      <c r="O26" s="76"/>
      <c r="P26" s="63"/>
      <c r="Q26" s="73"/>
      <c r="R26" s="13"/>
      <c r="S26"/>
    </row>
    <row r="27" spans="1:19" ht="13.5" customHeight="1">
      <c r="A27" s="60"/>
      <c r="B27" s="178"/>
      <c r="C27" s="152"/>
      <c r="D27" s="13"/>
      <c r="E27" s="181"/>
      <c r="F27" s="13"/>
      <c r="G27" s="13"/>
      <c r="H27" s="155"/>
      <c r="I27" s="150"/>
      <c r="J27" s="13"/>
      <c r="K27" s="13"/>
      <c r="L27" s="13"/>
      <c r="M27" s="61"/>
      <c r="N27" s="62"/>
      <c r="O27" s="76"/>
      <c r="P27" s="63"/>
      <c r="Q27" s="73"/>
      <c r="S27"/>
    </row>
    <row r="28" spans="1:19" ht="14.25" customHeight="1">
      <c r="A28" s="60"/>
      <c r="B28" s="156"/>
      <c r="C28" s="176"/>
      <c r="D28" s="172"/>
      <c r="E28" s="177"/>
      <c r="F28" s="172"/>
      <c r="G28" s="172"/>
      <c r="H28" s="172"/>
      <c r="I28" s="150"/>
      <c r="J28" s="13"/>
      <c r="K28" s="13"/>
      <c r="L28" s="13"/>
      <c r="M28" s="61"/>
      <c r="N28" s="62"/>
      <c r="O28" s="76"/>
      <c r="P28" s="63"/>
      <c r="Q28" s="73"/>
      <c r="S28"/>
    </row>
    <row r="29" spans="1:19" ht="13.5" customHeight="1">
      <c r="A29" s="175"/>
      <c r="B29" s="185"/>
      <c r="C29" s="152"/>
      <c r="D29" s="13"/>
      <c r="E29" s="181"/>
      <c r="F29" s="13"/>
      <c r="G29" s="13"/>
      <c r="H29" s="13"/>
      <c r="I29" s="150"/>
      <c r="J29" s="13"/>
      <c r="K29" s="13"/>
      <c r="L29" s="13"/>
      <c r="M29" s="61"/>
      <c r="N29" s="62"/>
      <c r="O29" s="76"/>
      <c r="P29" s="63"/>
      <c r="Q29" s="73"/>
      <c r="S29"/>
    </row>
    <row r="30" spans="1:19" ht="13.5" customHeight="1">
      <c r="A30" s="60"/>
      <c r="B30" s="154"/>
      <c r="C30" s="176"/>
      <c r="D30" s="172"/>
      <c r="E30" s="177"/>
      <c r="F30" s="172"/>
      <c r="G30" s="172"/>
      <c r="H30" s="172"/>
      <c r="I30" s="150"/>
      <c r="J30" s="13"/>
      <c r="K30" s="13"/>
      <c r="L30" s="13"/>
      <c r="M30" s="61"/>
      <c r="N30" s="62"/>
      <c r="O30" s="76"/>
      <c r="P30" s="63"/>
      <c r="Q30" s="73"/>
      <c r="S30"/>
    </row>
    <row r="31" ht="15">
      <c r="S31" s="6"/>
    </row>
    <row r="32" spans="2:19" ht="12.75">
      <c r="B32" s="28"/>
      <c r="H32" s="33"/>
      <c r="I32" s="34"/>
      <c r="J32" s="35"/>
      <c r="K32" s="34"/>
      <c r="L32" s="35"/>
      <c r="M32" s="35"/>
      <c r="N32" s="35"/>
      <c r="O32" s="35"/>
      <c r="S32" s="3"/>
    </row>
    <row r="34" ht="12.75">
      <c r="T34" s="5"/>
    </row>
    <row r="35" ht="12.75">
      <c r="T35" s="4"/>
    </row>
  </sheetData>
  <sheetProtection/>
  <mergeCells count="20">
    <mergeCell ref="Q7:Q8"/>
    <mergeCell ref="E7:E8"/>
    <mergeCell ref="F7:I7"/>
    <mergeCell ref="J7:M7"/>
    <mergeCell ref="N7:N8"/>
    <mergeCell ref="O7:O8"/>
    <mergeCell ref="B7:B8"/>
    <mergeCell ref="C7:C8"/>
    <mergeCell ref="D7:D8"/>
    <mergeCell ref="P7:P8"/>
    <mergeCell ref="A7:A8"/>
    <mergeCell ref="A5:C5"/>
    <mergeCell ref="A1:R1"/>
    <mergeCell ref="A2:R2"/>
    <mergeCell ref="A3:R3"/>
    <mergeCell ref="F5:H5"/>
    <mergeCell ref="A6:C6"/>
    <mergeCell ref="F6:H6"/>
    <mergeCell ref="J6:K6"/>
    <mergeCell ref="L6:M6"/>
  </mergeCells>
  <printOptions/>
  <pageMargins left="0.7500000000000001" right="0.35000000000000003" top="0.59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4">
      <selection activeCell="O7" sqref="O7:O8"/>
    </sheetView>
  </sheetViews>
  <sheetFormatPr defaultColWidth="11.421875" defaultRowHeight="12.75"/>
  <cols>
    <col min="1" max="1" width="3.140625" style="14" customWidth="1"/>
    <col min="2" max="2" width="21.421875" style="0" customWidth="1"/>
    <col min="3" max="3" width="9.8515625" style="14" bestFit="1" customWidth="1"/>
    <col min="4" max="4" width="10.7109375" style="1" customWidth="1"/>
    <col min="5" max="5" width="6.00390625" style="1" customWidth="1"/>
    <col min="6" max="7" width="4.8515625" style="14" customWidth="1"/>
    <col min="8" max="8" width="4.421875" style="14" customWidth="1"/>
    <col min="9" max="9" width="5.7109375" style="14" customWidth="1"/>
    <col min="10" max="11" width="4.8515625" style="14" customWidth="1"/>
    <col min="12" max="12" width="4.7109375" style="14" customWidth="1"/>
    <col min="13" max="13" width="5.421875" style="14" customWidth="1"/>
    <col min="14" max="14" width="7.28125" style="14" customWidth="1"/>
    <col min="15" max="15" width="6.140625" style="14" customWidth="1"/>
    <col min="16" max="16" width="11.421875" style="14" customWidth="1"/>
    <col min="17" max="17" width="19.7109375" style="14" customWidth="1"/>
    <col min="18" max="18" width="0.13671875" style="14" hidden="1" customWidth="1"/>
    <col min="19" max="19" width="14.00390625" style="1" customWidth="1"/>
  </cols>
  <sheetData>
    <row r="1" spans="1:19" ht="18">
      <c r="A1" s="220" t="s">
        <v>35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7"/>
    </row>
    <row r="2" spans="1:19" ht="6" customHeight="1">
      <c r="A2" s="220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7"/>
    </row>
    <row r="3" spans="1:19" ht="17.25" customHeight="1">
      <c r="A3" s="222" t="s">
        <v>13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7"/>
    </row>
    <row r="4" ht="16.5" customHeight="1"/>
    <row r="5" spans="1:19" ht="19.5" customHeight="1">
      <c r="A5" s="219" t="s">
        <v>37</v>
      </c>
      <c r="B5" s="219"/>
      <c r="C5" s="219"/>
      <c r="D5" s="22"/>
      <c r="E5" s="23"/>
      <c r="F5" s="219"/>
      <c r="G5" s="219"/>
      <c r="H5" s="219"/>
      <c r="I5" s="24"/>
      <c r="J5" s="84"/>
      <c r="K5" s="36" t="s">
        <v>52</v>
      </c>
      <c r="L5" s="36"/>
      <c r="M5" s="24"/>
      <c r="N5" s="24"/>
      <c r="O5" s="24"/>
      <c r="P5" s="20" t="s">
        <v>81</v>
      </c>
      <c r="S5" s="10"/>
    </row>
    <row r="6" spans="1:19" ht="22.5" customHeight="1">
      <c r="A6" s="223" t="s">
        <v>11</v>
      </c>
      <c r="B6" s="223"/>
      <c r="C6" s="223"/>
      <c r="D6" s="21"/>
      <c r="E6" s="25"/>
      <c r="F6" s="224" t="s">
        <v>9</v>
      </c>
      <c r="G6" s="224"/>
      <c r="H6" s="224"/>
      <c r="I6" s="24"/>
      <c r="J6" s="225" t="s">
        <v>10</v>
      </c>
      <c r="K6" s="225"/>
      <c r="L6" s="226"/>
      <c r="M6" s="226"/>
      <c r="N6" s="24"/>
      <c r="O6" s="24"/>
      <c r="P6" s="26" t="s">
        <v>15</v>
      </c>
      <c r="S6" s="8"/>
    </row>
    <row r="7" spans="1:19" ht="15" customHeight="1">
      <c r="A7" s="218" t="s">
        <v>3</v>
      </c>
      <c r="B7" s="227" t="s">
        <v>2</v>
      </c>
      <c r="C7" s="218" t="s">
        <v>1</v>
      </c>
      <c r="D7" s="228" t="s">
        <v>9</v>
      </c>
      <c r="E7" s="233" t="s">
        <v>4</v>
      </c>
      <c r="F7" s="234" t="s">
        <v>7</v>
      </c>
      <c r="G7" s="216"/>
      <c r="H7" s="216"/>
      <c r="I7" s="217"/>
      <c r="J7" s="234" t="s">
        <v>8</v>
      </c>
      <c r="K7" s="216"/>
      <c r="L7" s="216"/>
      <c r="M7" s="217"/>
      <c r="N7" s="235" t="s">
        <v>6</v>
      </c>
      <c r="O7" s="236" t="s">
        <v>263</v>
      </c>
      <c r="P7" s="230" t="s">
        <v>12</v>
      </c>
      <c r="Q7" s="232" t="s">
        <v>20</v>
      </c>
      <c r="R7" s="44" t="s">
        <v>14</v>
      </c>
      <c r="S7"/>
    </row>
    <row r="8" spans="1:18" s="2" customFormat="1" ht="15" customHeight="1">
      <c r="A8" s="218"/>
      <c r="B8" s="227"/>
      <c r="C8" s="218"/>
      <c r="D8" s="229"/>
      <c r="E8" s="233"/>
      <c r="F8" s="15">
        <v>1</v>
      </c>
      <c r="G8" s="12">
        <v>2</v>
      </c>
      <c r="H8" s="12">
        <v>3</v>
      </c>
      <c r="I8" s="17" t="s">
        <v>5</v>
      </c>
      <c r="J8" s="19">
        <v>1</v>
      </c>
      <c r="K8" s="12">
        <v>2</v>
      </c>
      <c r="L8" s="12">
        <v>3</v>
      </c>
      <c r="M8" s="98" t="s">
        <v>5</v>
      </c>
      <c r="N8" s="235"/>
      <c r="O8" s="237"/>
      <c r="P8" s="231"/>
      <c r="Q8" s="232"/>
      <c r="R8" s="45"/>
    </row>
    <row r="9" spans="1:18" s="2" customFormat="1" ht="15" customHeight="1">
      <c r="A9" s="39">
        <v>1</v>
      </c>
      <c r="B9" s="67" t="s">
        <v>82</v>
      </c>
      <c r="C9" s="106" t="s">
        <v>83</v>
      </c>
      <c r="D9" s="50" t="s">
        <v>37</v>
      </c>
      <c r="E9" s="107">
        <v>37.2</v>
      </c>
      <c r="F9" s="129">
        <v>20</v>
      </c>
      <c r="G9" s="50">
        <v>20</v>
      </c>
      <c r="H9" s="130">
        <v>22</v>
      </c>
      <c r="I9" s="99">
        <v>20</v>
      </c>
      <c r="J9" s="75">
        <v>24</v>
      </c>
      <c r="K9" s="11">
        <v>27</v>
      </c>
      <c r="L9" s="11">
        <v>29</v>
      </c>
      <c r="M9" s="41">
        <f>MAX(J9:L9)</f>
        <v>29</v>
      </c>
      <c r="N9" s="42">
        <f aca="true" t="shared" si="0" ref="N9:N25">SUM(I9,M9)</f>
        <v>49</v>
      </c>
      <c r="O9" s="64">
        <v>14</v>
      </c>
      <c r="P9" s="43">
        <f aca="true" t="shared" si="1" ref="P9:P25">N9*10^(0.784780654*(LOG10(E9/173.961))^2)</f>
        <v>110.25248307196581</v>
      </c>
      <c r="Q9" s="54" t="s">
        <v>41</v>
      </c>
      <c r="R9" s="45"/>
    </row>
    <row r="10" spans="1:19" ht="15" customHeight="1">
      <c r="A10" s="39">
        <v>2</v>
      </c>
      <c r="B10" s="81" t="s">
        <v>84</v>
      </c>
      <c r="C10" s="29" t="s">
        <v>85</v>
      </c>
      <c r="D10" s="11" t="s">
        <v>37</v>
      </c>
      <c r="E10" s="18">
        <v>39.1</v>
      </c>
      <c r="F10" s="126">
        <v>20</v>
      </c>
      <c r="G10" s="11">
        <v>20</v>
      </c>
      <c r="H10" s="124">
        <v>22</v>
      </c>
      <c r="I10" s="99">
        <v>20</v>
      </c>
      <c r="J10" s="75">
        <v>23</v>
      </c>
      <c r="K10" s="11">
        <v>25</v>
      </c>
      <c r="L10" s="124">
        <v>27</v>
      </c>
      <c r="M10" s="41">
        <v>25</v>
      </c>
      <c r="N10" s="42">
        <f t="shared" si="0"/>
        <v>45</v>
      </c>
      <c r="O10" s="64">
        <v>16</v>
      </c>
      <c r="P10" s="43">
        <f t="shared" si="1"/>
        <v>96.16675135157706</v>
      </c>
      <c r="Q10" s="54" t="s">
        <v>41</v>
      </c>
      <c r="R10" s="46"/>
      <c r="S10"/>
    </row>
    <row r="11" spans="1:19" ht="15" customHeight="1">
      <c r="A11" s="9">
        <v>3</v>
      </c>
      <c r="B11" s="66" t="s">
        <v>86</v>
      </c>
      <c r="C11" s="106" t="s">
        <v>87</v>
      </c>
      <c r="D11" s="50" t="s">
        <v>34</v>
      </c>
      <c r="E11" s="107">
        <v>38.9</v>
      </c>
      <c r="F11" s="49">
        <v>20</v>
      </c>
      <c r="G11" s="50">
        <v>23</v>
      </c>
      <c r="H11" s="50">
        <v>26</v>
      </c>
      <c r="I11" s="99">
        <f>MAX(F11:H11)</f>
        <v>26</v>
      </c>
      <c r="J11" s="75">
        <v>25</v>
      </c>
      <c r="K11" s="11">
        <v>28</v>
      </c>
      <c r="L11" s="11">
        <v>33</v>
      </c>
      <c r="M11" s="41">
        <f>MAX(J11:L11)</f>
        <v>33</v>
      </c>
      <c r="N11" s="42">
        <f t="shared" si="0"/>
        <v>59</v>
      </c>
      <c r="O11" s="64">
        <v>7</v>
      </c>
      <c r="P11" s="43">
        <f t="shared" si="1"/>
        <v>126.7460647001806</v>
      </c>
      <c r="Q11" s="54" t="s">
        <v>39</v>
      </c>
      <c r="R11" s="46"/>
      <c r="S11"/>
    </row>
    <row r="12" spans="1:19" ht="15" customHeight="1">
      <c r="A12" s="39">
        <v>4</v>
      </c>
      <c r="B12" s="80" t="s">
        <v>88</v>
      </c>
      <c r="C12" s="29" t="s">
        <v>89</v>
      </c>
      <c r="D12" s="11" t="s">
        <v>34</v>
      </c>
      <c r="E12" s="18">
        <v>38.1</v>
      </c>
      <c r="F12" s="75">
        <v>18</v>
      </c>
      <c r="G12" s="11">
        <v>21</v>
      </c>
      <c r="H12" s="128">
        <v>23</v>
      </c>
      <c r="I12" s="99">
        <v>21</v>
      </c>
      <c r="J12" s="75">
        <v>27</v>
      </c>
      <c r="K12" s="11">
        <v>30</v>
      </c>
      <c r="L12" s="11">
        <v>33</v>
      </c>
      <c r="M12" s="41">
        <f>MAX(J12:L12)</f>
        <v>33</v>
      </c>
      <c r="N12" s="42">
        <f t="shared" si="0"/>
        <v>54</v>
      </c>
      <c r="O12" s="64">
        <v>11</v>
      </c>
      <c r="P12" s="43">
        <f t="shared" si="1"/>
        <v>118.50981485737215</v>
      </c>
      <c r="Q12" s="54" t="s">
        <v>39</v>
      </c>
      <c r="R12" s="46"/>
      <c r="S12"/>
    </row>
    <row r="13" spans="1:19" ht="15" customHeight="1">
      <c r="A13" s="39">
        <v>5</v>
      </c>
      <c r="B13" s="66" t="s">
        <v>90</v>
      </c>
      <c r="C13" s="106" t="s">
        <v>91</v>
      </c>
      <c r="D13" s="50" t="s">
        <v>34</v>
      </c>
      <c r="E13" s="107">
        <v>38</v>
      </c>
      <c r="F13" s="49">
        <v>15</v>
      </c>
      <c r="G13" s="50">
        <v>18</v>
      </c>
      <c r="H13" s="50">
        <v>21</v>
      </c>
      <c r="I13" s="99">
        <f>MAX(F13:H13)</f>
        <v>21</v>
      </c>
      <c r="J13" s="75">
        <v>22</v>
      </c>
      <c r="K13" s="11">
        <v>25</v>
      </c>
      <c r="L13" s="11">
        <v>30</v>
      </c>
      <c r="M13" s="41">
        <f>MAX(J13:L13)</f>
        <v>30</v>
      </c>
      <c r="N13" s="42">
        <f t="shared" si="0"/>
        <v>51</v>
      </c>
      <c r="O13" s="64">
        <v>12</v>
      </c>
      <c r="P13" s="43">
        <f t="shared" si="1"/>
        <v>112.23111492257513</v>
      </c>
      <c r="Q13" s="54" t="s">
        <v>39</v>
      </c>
      <c r="R13" s="46"/>
      <c r="S13"/>
    </row>
    <row r="14" spans="1:19" ht="15" customHeight="1">
      <c r="A14" s="39">
        <v>6</v>
      </c>
      <c r="B14" s="80" t="s">
        <v>92</v>
      </c>
      <c r="C14" s="11" t="s">
        <v>93</v>
      </c>
      <c r="D14" s="112" t="s">
        <v>34</v>
      </c>
      <c r="E14" s="115">
        <v>37.6</v>
      </c>
      <c r="F14" s="49">
        <v>15</v>
      </c>
      <c r="G14" s="50">
        <v>18</v>
      </c>
      <c r="H14" s="125">
        <v>21</v>
      </c>
      <c r="I14" s="97">
        <v>18</v>
      </c>
      <c r="J14" s="75">
        <v>23</v>
      </c>
      <c r="K14" s="11">
        <v>26</v>
      </c>
      <c r="L14" s="11">
        <v>29</v>
      </c>
      <c r="M14" s="41">
        <f>MAX(J14:L14)</f>
        <v>29</v>
      </c>
      <c r="N14" s="42">
        <f t="shared" si="0"/>
        <v>47</v>
      </c>
      <c r="O14" s="64">
        <v>15</v>
      </c>
      <c r="P14" s="43">
        <f t="shared" si="1"/>
        <v>104.57386083680666</v>
      </c>
      <c r="Q14" s="54" t="s">
        <v>39</v>
      </c>
      <c r="R14" s="46"/>
      <c r="S14"/>
    </row>
    <row r="15" spans="1:19" ht="15" customHeight="1">
      <c r="A15" s="9">
        <v>7</v>
      </c>
      <c r="B15" s="80" t="s">
        <v>94</v>
      </c>
      <c r="C15" s="29" t="s">
        <v>95</v>
      </c>
      <c r="D15" s="11" t="s">
        <v>68</v>
      </c>
      <c r="E15" s="18">
        <v>39.3</v>
      </c>
      <c r="F15" s="126">
        <v>25</v>
      </c>
      <c r="G15" s="11">
        <v>25</v>
      </c>
      <c r="H15" s="32">
        <v>28</v>
      </c>
      <c r="I15" s="97">
        <f>MAX(F15:H15)</f>
        <v>28</v>
      </c>
      <c r="J15" s="75">
        <v>35</v>
      </c>
      <c r="K15" s="11">
        <v>37</v>
      </c>
      <c r="L15" s="124">
        <v>39</v>
      </c>
      <c r="M15" s="41">
        <v>37</v>
      </c>
      <c r="N15" s="42">
        <f t="shared" si="0"/>
        <v>65</v>
      </c>
      <c r="O15" s="64">
        <v>6</v>
      </c>
      <c r="P15" s="43">
        <f t="shared" si="1"/>
        <v>138.18950303902983</v>
      </c>
      <c r="Q15" s="54" t="s">
        <v>96</v>
      </c>
      <c r="R15" s="46"/>
      <c r="S15"/>
    </row>
    <row r="16" spans="1:19" ht="15" customHeight="1">
      <c r="A16" s="39">
        <v>8</v>
      </c>
      <c r="B16" s="67" t="s">
        <v>97</v>
      </c>
      <c r="C16" s="106" t="s">
        <v>80</v>
      </c>
      <c r="D16" s="50" t="s">
        <v>29</v>
      </c>
      <c r="E16" s="107">
        <v>39.9</v>
      </c>
      <c r="F16" s="49">
        <v>22</v>
      </c>
      <c r="G16" s="50">
        <v>25</v>
      </c>
      <c r="H16" s="130">
        <v>27</v>
      </c>
      <c r="I16" s="97">
        <v>25</v>
      </c>
      <c r="J16" s="75">
        <v>30</v>
      </c>
      <c r="K16" s="11">
        <v>32</v>
      </c>
      <c r="L16" s="11">
        <v>34</v>
      </c>
      <c r="M16" s="41">
        <f>MAX(J16:L16)</f>
        <v>34</v>
      </c>
      <c r="N16" s="42">
        <f t="shared" si="0"/>
        <v>59</v>
      </c>
      <c r="O16" s="64">
        <v>8</v>
      </c>
      <c r="P16" s="43">
        <f t="shared" si="1"/>
        <v>123.5307351097103</v>
      </c>
      <c r="Q16" s="54" t="s">
        <v>30</v>
      </c>
      <c r="R16" s="46"/>
      <c r="S16"/>
    </row>
    <row r="17" spans="1:19" ht="15" customHeight="1">
      <c r="A17" s="39">
        <v>9</v>
      </c>
      <c r="B17" s="80" t="s">
        <v>98</v>
      </c>
      <c r="C17" s="32" t="s">
        <v>58</v>
      </c>
      <c r="D17" s="11" t="s">
        <v>29</v>
      </c>
      <c r="E17" s="18">
        <v>37.2</v>
      </c>
      <c r="F17" s="75">
        <v>30</v>
      </c>
      <c r="G17" s="124">
        <v>32</v>
      </c>
      <c r="H17" s="124">
        <v>32</v>
      </c>
      <c r="I17" s="97">
        <v>30</v>
      </c>
      <c r="J17" s="75">
        <v>40</v>
      </c>
      <c r="K17" s="124">
        <v>42</v>
      </c>
      <c r="L17" s="124">
        <v>42</v>
      </c>
      <c r="M17" s="41">
        <v>40</v>
      </c>
      <c r="N17" s="42">
        <f t="shared" si="0"/>
        <v>70</v>
      </c>
      <c r="O17" s="64">
        <v>5</v>
      </c>
      <c r="P17" s="43">
        <f t="shared" si="1"/>
        <v>157.50354724566543</v>
      </c>
      <c r="Q17" s="54" t="s">
        <v>30</v>
      </c>
      <c r="R17" s="46"/>
      <c r="S17"/>
    </row>
    <row r="18" spans="1:19" ht="15" customHeight="1">
      <c r="A18" s="39">
        <v>10</v>
      </c>
      <c r="B18" s="67" t="s">
        <v>260</v>
      </c>
      <c r="C18" s="106" t="s">
        <v>99</v>
      </c>
      <c r="D18" s="50" t="s">
        <v>34</v>
      </c>
      <c r="E18" s="107">
        <v>40</v>
      </c>
      <c r="F18" s="129">
        <v>23</v>
      </c>
      <c r="G18" s="50">
        <v>23</v>
      </c>
      <c r="H18" s="130">
        <v>26</v>
      </c>
      <c r="I18" s="97">
        <v>23</v>
      </c>
      <c r="J18" s="75">
        <v>24</v>
      </c>
      <c r="K18" s="11">
        <v>30</v>
      </c>
      <c r="L18" s="11">
        <v>35</v>
      </c>
      <c r="M18" s="41">
        <f>MAX(J18:L18)</f>
        <v>35</v>
      </c>
      <c r="N18" s="42">
        <f t="shared" si="0"/>
        <v>58</v>
      </c>
      <c r="O18" s="64">
        <v>9</v>
      </c>
      <c r="P18" s="43">
        <f t="shared" si="1"/>
        <v>121.13253769514817</v>
      </c>
      <c r="Q18" s="54" t="s">
        <v>100</v>
      </c>
      <c r="R18" s="46"/>
      <c r="S18"/>
    </row>
    <row r="19" spans="1:19" ht="15" customHeight="1">
      <c r="A19" s="9">
        <v>11</v>
      </c>
      <c r="B19" s="80" t="s">
        <v>101</v>
      </c>
      <c r="C19" s="11" t="s">
        <v>59</v>
      </c>
      <c r="D19" s="112" t="s">
        <v>43</v>
      </c>
      <c r="E19" s="115">
        <v>38.1</v>
      </c>
      <c r="F19" s="49">
        <v>30</v>
      </c>
      <c r="G19" s="50">
        <v>33</v>
      </c>
      <c r="H19" s="125">
        <v>34</v>
      </c>
      <c r="I19" s="97">
        <v>33</v>
      </c>
      <c r="J19" s="75">
        <v>40</v>
      </c>
      <c r="K19" s="11">
        <v>43</v>
      </c>
      <c r="L19" s="11">
        <v>45</v>
      </c>
      <c r="M19" s="41">
        <f>MAX(J19:L19)</f>
        <v>45</v>
      </c>
      <c r="N19" s="42">
        <f t="shared" si="0"/>
        <v>78</v>
      </c>
      <c r="O19" s="64" t="s">
        <v>265</v>
      </c>
      <c r="P19" s="43">
        <f t="shared" si="1"/>
        <v>171.1808436828709</v>
      </c>
      <c r="Q19" s="54" t="s">
        <v>46</v>
      </c>
      <c r="R19" s="46"/>
      <c r="S19"/>
    </row>
    <row r="20" spans="1:19" ht="15" customHeight="1">
      <c r="A20" s="39">
        <v>12</v>
      </c>
      <c r="B20" s="80" t="s">
        <v>102</v>
      </c>
      <c r="C20" s="29" t="s">
        <v>103</v>
      </c>
      <c r="D20" s="11" t="s">
        <v>49</v>
      </c>
      <c r="E20" s="18">
        <v>38.6</v>
      </c>
      <c r="F20" s="75">
        <v>20</v>
      </c>
      <c r="G20" s="11">
        <v>22</v>
      </c>
      <c r="H20" s="128">
        <v>23</v>
      </c>
      <c r="I20" s="97">
        <v>22</v>
      </c>
      <c r="J20" s="75">
        <v>26</v>
      </c>
      <c r="K20" s="124">
        <v>28</v>
      </c>
      <c r="L20" s="11">
        <v>28</v>
      </c>
      <c r="M20" s="41">
        <f>MAX(J20:L20)</f>
        <v>28</v>
      </c>
      <c r="N20" s="42">
        <f t="shared" si="0"/>
        <v>50</v>
      </c>
      <c r="O20" s="64">
        <v>13</v>
      </c>
      <c r="P20" s="43">
        <f t="shared" si="1"/>
        <v>108.26654164815591</v>
      </c>
      <c r="Q20" s="54" t="s">
        <v>71</v>
      </c>
      <c r="R20" s="31"/>
      <c r="S20"/>
    </row>
    <row r="21" spans="1:19" ht="15" customHeight="1">
      <c r="A21" s="39">
        <v>13</v>
      </c>
      <c r="B21" s="67" t="s">
        <v>104</v>
      </c>
      <c r="C21" s="50" t="s">
        <v>80</v>
      </c>
      <c r="D21" s="111" t="s">
        <v>34</v>
      </c>
      <c r="E21" s="114">
        <v>39.2</v>
      </c>
      <c r="F21" s="75">
        <v>20</v>
      </c>
      <c r="G21" s="124">
        <v>25</v>
      </c>
      <c r="H21" s="11">
        <v>25</v>
      </c>
      <c r="I21" s="97">
        <f>MAX(F21:H21)</f>
        <v>25</v>
      </c>
      <c r="J21" s="75">
        <v>25</v>
      </c>
      <c r="K21" s="11">
        <v>30</v>
      </c>
      <c r="L21" s="124">
        <v>35</v>
      </c>
      <c r="M21" s="41">
        <v>30</v>
      </c>
      <c r="N21" s="42">
        <f t="shared" si="0"/>
        <v>55</v>
      </c>
      <c r="O21" s="64">
        <v>10</v>
      </c>
      <c r="P21" s="47">
        <f t="shared" si="1"/>
        <v>117.23231893579863</v>
      </c>
      <c r="Q21" s="54"/>
      <c r="R21" s="31"/>
      <c r="S21"/>
    </row>
    <row r="22" spans="1:19" ht="15" customHeight="1">
      <c r="A22" s="39">
        <v>14</v>
      </c>
      <c r="B22" s="67" t="s">
        <v>105</v>
      </c>
      <c r="C22" s="50" t="s">
        <v>106</v>
      </c>
      <c r="D22" s="111" t="s">
        <v>49</v>
      </c>
      <c r="E22" s="114">
        <v>39.7</v>
      </c>
      <c r="F22" s="75">
        <v>17</v>
      </c>
      <c r="G22" s="11">
        <v>19</v>
      </c>
      <c r="H22" s="124">
        <v>20</v>
      </c>
      <c r="I22" s="97">
        <v>19</v>
      </c>
      <c r="J22" s="75">
        <v>22</v>
      </c>
      <c r="K22" s="11">
        <v>24</v>
      </c>
      <c r="L22" s="124">
        <v>26</v>
      </c>
      <c r="M22" s="41">
        <v>24</v>
      </c>
      <c r="N22" s="42">
        <f t="shared" si="0"/>
        <v>43</v>
      </c>
      <c r="O22" s="64">
        <v>17</v>
      </c>
      <c r="P22" s="47">
        <f t="shared" si="1"/>
        <v>90.4868926331345</v>
      </c>
      <c r="Q22" s="54" t="s">
        <v>61</v>
      </c>
      <c r="R22" s="31"/>
      <c r="S22"/>
    </row>
    <row r="23" spans="1:19" ht="15" customHeight="1">
      <c r="A23" s="9">
        <v>15</v>
      </c>
      <c r="B23" s="67" t="s">
        <v>107</v>
      </c>
      <c r="C23" s="106" t="s">
        <v>108</v>
      </c>
      <c r="D23" s="50" t="s">
        <v>49</v>
      </c>
      <c r="E23" s="107">
        <v>40</v>
      </c>
      <c r="F23" s="129">
        <v>31</v>
      </c>
      <c r="G23" s="50">
        <v>31</v>
      </c>
      <c r="H23" s="130">
        <v>33</v>
      </c>
      <c r="I23" s="97">
        <v>31</v>
      </c>
      <c r="J23" s="75">
        <v>33</v>
      </c>
      <c r="K23" s="11">
        <v>37</v>
      </c>
      <c r="L23" s="11">
        <v>40</v>
      </c>
      <c r="M23" s="41">
        <f>MAX(J23:L23)</f>
        <v>40</v>
      </c>
      <c r="N23" s="42">
        <f t="shared" si="0"/>
        <v>71</v>
      </c>
      <c r="O23" s="64">
        <v>4</v>
      </c>
      <c r="P23" s="47">
        <f t="shared" si="1"/>
        <v>148.28293407509517</v>
      </c>
      <c r="Q23" s="54" t="s">
        <v>50</v>
      </c>
      <c r="R23" s="31"/>
      <c r="S23"/>
    </row>
    <row r="24" spans="1:19" ht="15" customHeight="1">
      <c r="A24" s="39">
        <v>16</v>
      </c>
      <c r="B24" s="80" t="s">
        <v>109</v>
      </c>
      <c r="C24" s="11" t="s">
        <v>110</v>
      </c>
      <c r="D24" s="112" t="s">
        <v>49</v>
      </c>
      <c r="E24" s="115">
        <v>39.4</v>
      </c>
      <c r="F24" s="49">
        <v>30</v>
      </c>
      <c r="G24" s="50">
        <v>32</v>
      </c>
      <c r="H24" s="125">
        <v>33</v>
      </c>
      <c r="I24" s="97">
        <v>32</v>
      </c>
      <c r="J24" s="75">
        <v>37</v>
      </c>
      <c r="K24" s="11">
        <v>40</v>
      </c>
      <c r="L24" s="124">
        <v>43</v>
      </c>
      <c r="M24" s="41">
        <v>40</v>
      </c>
      <c r="N24" s="42">
        <f t="shared" si="0"/>
        <v>72</v>
      </c>
      <c r="O24" s="64" t="s">
        <v>266</v>
      </c>
      <c r="P24" s="47">
        <f t="shared" si="1"/>
        <v>152.67783573943103</v>
      </c>
      <c r="Q24" s="54" t="s">
        <v>50</v>
      </c>
      <c r="R24" s="31"/>
      <c r="S24"/>
    </row>
    <row r="25" spans="1:19" ht="15" customHeight="1" thickBot="1">
      <c r="A25" s="188">
        <v>17</v>
      </c>
      <c r="B25" s="196" t="s">
        <v>111</v>
      </c>
      <c r="C25" s="163" t="s">
        <v>112</v>
      </c>
      <c r="D25" s="164" t="s">
        <v>49</v>
      </c>
      <c r="E25" s="197">
        <v>40</v>
      </c>
      <c r="F25" s="165">
        <v>37</v>
      </c>
      <c r="G25" s="166">
        <v>40</v>
      </c>
      <c r="H25" s="166">
        <v>42</v>
      </c>
      <c r="I25" s="167">
        <f>MAX(F25:H25)</f>
        <v>42</v>
      </c>
      <c r="J25" s="165">
        <v>50</v>
      </c>
      <c r="K25" s="198">
        <v>52</v>
      </c>
      <c r="L25" s="166">
        <v>52</v>
      </c>
      <c r="M25" s="168">
        <f>MAX(J25:L25)</f>
        <v>52</v>
      </c>
      <c r="N25" s="169">
        <f t="shared" si="0"/>
        <v>94</v>
      </c>
      <c r="O25" s="186" t="s">
        <v>264</v>
      </c>
      <c r="P25" s="187">
        <f t="shared" si="1"/>
        <v>196.3182507473091</v>
      </c>
      <c r="Q25" s="171" t="s">
        <v>50</v>
      </c>
      <c r="R25" s="31"/>
      <c r="S25"/>
    </row>
    <row r="26" spans="1:19" ht="15" customHeight="1">
      <c r="A26" s="60"/>
      <c r="B26" s="154"/>
      <c r="C26" s="176"/>
      <c r="D26" s="172"/>
      <c r="E26" s="177"/>
      <c r="F26" s="172"/>
      <c r="G26" s="172"/>
      <c r="H26" s="190"/>
      <c r="I26" s="150"/>
      <c r="J26" s="13"/>
      <c r="K26" s="13"/>
      <c r="L26" s="13"/>
      <c r="M26" s="61"/>
      <c r="N26" s="62"/>
      <c r="O26" s="76"/>
      <c r="P26" s="63"/>
      <c r="Q26" s="73"/>
      <c r="R26" s="31"/>
      <c r="S26"/>
    </row>
    <row r="27" spans="1:19" ht="15" customHeight="1">
      <c r="A27" s="4"/>
      <c r="B27" s="14"/>
      <c r="C27" s="28" t="s">
        <v>25</v>
      </c>
      <c r="D27" s="14"/>
      <c r="F27" s="1"/>
      <c r="I27" s="33"/>
      <c r="J27" s="34"/>
      <c r="K27" s="35"/>
      <c r="L27" s="34" t="s">
        <v>24</v>
      </c>
      <c r="M27" s="35"/>
      <c r="N27" s="35"/>
      <c r="O27" s="35"/>
      <c r="P27" s="35"/>
      <c r="S27"/>
    </row>
    <row r="28" spans="1:19" ht="15" customHeight="1">
      <c r="A28" s="4"/>
      <c r="B28" s="14"/>
      <c r="C28" t="s">
        <v>41</v>
      </c>
      <c r="D28" s="14"/>
      <c r="F28" s="1"/>
      <c r="L28" s="14" t="s">
        <v>51</v>
      </c>
      <c r="S28"/>
    </row>
    <row r="29" spans="1:19" ht="15" customHeight="1">
      <c r="A29" s="4"/>
      <c r="B29" s="178"/>
      <c r="C29" s="13"/>
      <c r="D29" s="179"/>
      <c r="E29" s="179"/>
      <c r="F29" s="172"/>
      <c r="G29" s="172"/>
      <c r="H29" s="172"/>
      <c r="I29" s="150"/>
      <c r="J29" s="13"/>
      <c r="K29" s="13"/>
      <c r="L29" s="13"/>
      <c r="M29" s="61"/>
      <c r="N29" s="62"/>
      <c r="O29" s="76"/>
      <c r="P29" s="63"/>
      <c r="Q29" s="73"/>
      <c r="S29"/>
    </row>
    <row r="30" spans="1:19" ht="16.5" customHeight="1">
      <c r="A30" s="60"/>
      <c r="B30" s="185"/>
      <c r="C30" s="152"/>
      <c r="D30" s="13"/>
      <c r="E30" s="181"/>
      <c r="F30" s="13"/>
      <c r="G30" s="13"/>
      <c r="H30" s="13"/>
      <c r="I30" s="150"/>
      <c r="J30" s="13"/>
      <c r="K30" s="13"/>
      <c r="L30" s="13"/>
      <c r="M30" s="61"/>
      <c r="N30" s="62"/>
      <c r="O30" s="76"/>
      <c r="P30" s="63"/>
      <c r="Q30" s="73"/>
      <c r="S30"/>
    </row>
    <row r="31" spans="1:19" ht="15.75" customHeight="1">
      <c r="A31" s="175"/>
      <c r="B31" s="154"/>
      <c r="C31" s="176"/>
      <c r="D31" s="172"/>
      <c r="E31" s="177"/>
      <c r="F31" s="172"/>
      <c r="G31" s="172"/>
      <c r="H31" s="190"/>
      <c r="I31" s="195"/>
      <c r="J31" s="13"/>
      <c r="K31" s="13"/>
      <c r="L31" s="13"/>
      <c r="M31" s="61"/>
      <c r="N31" s="62"/>
      <c r="O31" s="76"/>
      <c r="P31" s="63"/>
      <c r="Q31" s="73"/>
      <c r="S31"/>
    </row>
    <row r="32" spans="1:19" ht="15" customHeight="1">
      <c r="A32" s="60"/>
      <c r="B32" s="191"/>
      <c r="C32" s="152"/>
      <c r="D32" s="13"/>
      <c r="E32" s="181"/>
      <c r="F32" s="13"/>
      <c r="G32" s="13"/>
      <c r="H32" s="13"/>
      <c r="I32" s="150"/>
      <c r="J32" s="13"/>
      <c r="K32" s="13"/>
      <c r="L32" s="13"/>
      <c r="M32" s="61"/>
      <c r="N32" s="62"/>
      <c r="O32" s="76"/>
      <c r="P32" s="63"/>
      <c r="Q32" s="73"/>
      <c r="S32"/>
    </row>
    <row r="33" spans="1:19" ht="15.75" customHeight="1">
      <c r="A33" s="60"/>
      <c r="B33" s="134"/>
      <c r="C33" s="183"/>
      <c r="D33" s="172"/>
      <c r="E33" s="184"/>
      <c r="F33" s="72"/>
      <c r="G33" s="72"/>
      <c r="H33" s="72"/>
      <c r="I33" s="150"/>
      <c r="J33" s="149"/>
      <c r="K33" s="149"/>
      <c r="L33" s="149"/>
      <c r="M33" s="61"/>
      <c r="N33" s="62"/>
      <c r="O33" s="76"/>
      <c r="P33" s="63"/>
      <c r="Q33" s="73"/>
      <c r="S33"/>
    </row>
    <row r="34" spans="1:19" ht="15.75" customHeight="1">
      <c r="A34" s="60"/>
      <c r="B34" s="191"/>
      <c r="C34" s="152"/>
      <c r="D34" s="13"/>
      <c r="E34" s="181"/>
      <c r="F34" s="13"/>
      <c r="G34" s="13"/>
      <c r="H34" s="13"/>
      <c r="I34" s="150"/>
      <c r="J34" s="13"/>
      <c r="K34" s="13"/>
      <c r="L34" s="13"/>
      <c r="M34" s="61"/>
      <c r="N34" s="62"/>
      <c r="O34" s="62"/>
      <c r="P34" s="63"/>
      <c r="Q34" s="73"/>
      <c r="S34"/>
    </row>
    <row r="35" spans="1:19" ht="16.5" customHeight="1">
      <c r="A35" s="175"/>
      <c r="B35" s="134"/>
      <c r="C35" s="183"/>
      <c r="D35" s="172"/>
      <c r="E35" s="184"/>
      <c r="F35" s="72"/>
      <c r="G35" s="72"/>
      <c r="H35" s="72"/>
      <c r="I35" s="150"/>
      <c r="J35" s="149"/>
      <c r="K35" s="149"/>
      <c r="L35" s="149"/>
      <c r="M35" s="61"/>
      <c r="N35" s="62"/>
      <c r="O35" s="62"/>
      <c r="P35" s="63"/>
      <c r="Q35" s="73"/>
      <c r="S35"/>
    </row>
    <row r="36" spans="1:19" ht="16.5" customHeight="1">
      <c r="A36" s="60"/>
      <c r="B36" s="178"/>
      <c r="C36" s="152"/>
      <c r="D36" s="13"/>
      <c r="E36" s="181"/>
      <c r="F36" s="13"/>
      <c r="G36" s="13"/>
      <c r="H36" s="155"/>
      <c r="I36" s="150"/>
      <c r="J36" s="13"/>
      <c r="K36" s="13"/>
      <c r="L36" s="13"/>
      <c r="M36" s="61"/>
      <c r="N36" s="62"/>
      <c r="O36" s="62"/>
      <c r="P36" s="63"/>
      <c r="Q36" s="73"/>
      <c r="S36"/>
    </row>
    <row r="37" spans="1:19" ht="16.5" customHeight="1">
      <c r="A37" s="60"/>
      <c r="B37" s="156"/>
      <c r="C37" s="176"/>
      <c r="D37" s="172"/>
      <c r="E37" s="177"/>
      <c r="F37" s="172"/>
      <c r="G37" s="172"/>
      <c r="H37" s="172"/>
      <c r="I37" s="150"/>
      <c r="J37" s="13"/>
      <c r="K37" s="13"/>
      <c r="L37" s="13"/>
      <c r="M37" s="61"/>
      <c r="N37" s="62"/>
      <c r="O37" s="62"/>
      <c r="P37" s="63"/>
      <c r="Q37" s="73"/>
      <c r="S37"/>
    </row>
    <row r="38" spans="1:19" ht="15.75" customHeight="1">
      <c r="A38" s="60"/>
      <c r="B38" s="178"/>
      <c r="C38" s="152"/>
      <c r="D38" s="13"/>
      <c r="E38" s="181"/>
      <c r="F38" s="13"/>
      <c r="G38" s="13"/>
      <c r="H38" s="13"/>
      <c r="I38" s="150"/>
      <c r="J38" s="13"/>
      <c r="K38" s="13"/>
      <c r="L38" s="13"/>
      <c r="M38" s="61"/>
      <c r="N38" s="62"/>
      <c r="O38" s="62"/>
      <c r="P38" s="63"/>
      <c r="Q38" s="73"/>
      <c r="S38"/>
    </row>
    <row r="39" spans="1:19" ht="14.25" customHeight="1">
      <c r="A39" s="175"/>
      <c r="B39" s="154"/>
      <c r="C39" s="176"/>
      <c r="D39" s="172"/>
      <c r="E39" s="177"/>
      <c r="F39" s="172"/>
      <c r="G39" s="172"/>
      <c r="H39" s="190"/>
      <c r="I39" s="150"/>
      <c r="J39" s="13"/>
      <c r="K39" s="13"/>
      <c r="L39" s="13"/>
      <c r="M39" s="61"/>
      <c r="N39" s="62"/>
      <c r="O39" s="62"/>
      <c r="P39" s="63"/>
      <c r="Q39" s="73"/>
      <c r="S39"/>
    </row>
    <row r="40" ht="15">
      <c r="S40" s="6"/>
    </row>
    <row r="41" spans="2:19" ht="12.75">
      <c r="B41" s="28"/>
      <c r="H41" s="33"/>
      <c r="I41" s="34"/>
      <c r="J41" s="35"/>
      <c r="K41" s="34"/>
      <c r="L41" s="35"/>
      <c r="M41" s="35"/>
      <c r="N41" s="35"/>
      <c r="O41" s="35"/>
      <c r="S41" s="3"/>
    </row>
    <row r="43" ht="12.75">
      <c r="T43" s="5"/>
    </row>
    <row r="44" ht="12.75">
      <c r="T44" s="4"/>
    </row>
  </sheetData>
  <sheetProtection/>
  <mergeCells count="20">
    <mergeCell ref="Q7:Q8"/>
    <mergeCell ref="E7:E8"/>
    <mergeCell ref="F7:I7"/>
    <mergeCell ref="J7:M7"/>
    <mergeCell ref="N7:N8"/>
    <mergeCell ref="O7:O8"/>
    <mergeCell ref="B7:B8"/>
    <mergeCell ref="C7:C8"/>
    <mergeCell ref="D7:D8"/>
    <mergeCell ref="P7:P8"/>
    <mergeCell ref="A7:A8"/>
    <mergeCell ref="A5:C5"/>
    <mergeCell ref="A1:R1"/>
    <mergeCell ref="A2:R2"/>
    <mergeCell ref="A3:R3"/>
    <mergeCell ref="F5:H5"/>
    <mergeCell ref="A6:C6"/>
    <mergeCell ref="F6:H6"/>
    <mergeCell ref="J6:K6"/>
    <mergeCell ref="L6:M6"/>
  </mergeCells>
  <printOptions/>
  <pageMargins left="0.7500000000000001" right="0.16" top="0.98" bottom="0.39000000000000007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D26" sqref="D26"/>
    </sheetView>
  </sheetViews>
  <sheetFormatPr defaultColWidth="11.421875" defaultRowHeight="12.75"/>
  <cols>
    <col min="1" max="1" width="3.28125" style="14" customWidth="1"/>
    <col min="2" max="2" width="22.421875" style="0" customWidth="1"/>
    <col min="3" max="3" width="9.8515625" style="14" bestFit="1" customWidth="1"/>
    <col min="4" max="4" width="10.8515625" style="1" customWidth="1"/>
    <col min="5" max="5" width="5.8515625" style="1" customWidth="1"/>
    <col min="6" max="7" width="4.8515625" style="14" customWidth="1"/>
    <col min="8" max="8" width="4.7109375" style="14" customWidth="1"/>
    <col min="9" max="9" width="5.421875" style="14" customWidth="1"/>
    <col min="10" max="11" width="4.8515625" style="14" customWidth="1"/>
    <col min="12" max="12" width="4.421875" style="14" customWidth="1"/>
    <col min="13" max="13" width="5.7109375" style="14" customWidth="1"/>
    <col min="14" max="14" width="7.421875" style="14" customWidth="1"/>
    <col min="15" max="15" width="6.00390625" style="14" customWidth="1"/>
    <col min="16" max="16" width="11.421875" style="14" customWidth="1"/>
    <col min="17" max="17" width="14.140625" style="14" customWidth="1"/>
    <col min="18" max="18" width="0.13671875" style="14" hidden="1" customWidth="1"/>
    <col min="19" max="19" width="14.00390625" style="1" customWidth="1"/>
  </cols>
  <sheetData>
    <row r="1" spans="1:19" ht="18">
      <c r="A1" s="220" t="s">
        <v>35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7"/>
    </row>
    <row r="2" spans="1:19" ht="5.25" customHeight="1">
      <c r="A2" s="220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7"/>
    </row>
    <row r="3" spans="1:19" ht="17.25" customHeight="1">
      <c r="A3" s="222" t="s">
        <v>13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7"/>
    </row>
    <row r="4" ht="16.5" customHeight="1"/>
    <row r="5" spans="1:19" ht="19.5" customHeight="1">
      <c r="A5" s="219" t="s">
        <v>37</v>
      </c>
      <c r="B5" s="219"/>
      <c r="C5" s="219"/>
      <c r="D5" s="22"/>
      <c r="E5" s="23"/>
      <c r="F5" s="219"/>
      <c r="G5" s="219"/>
      <c r="H5" s="219"/>
      <c r="I5" s="24"/>
      <c r="J5" s="84"/>
      <c r="K5" s="36" t="s">
        <v>52</v>
      </c>
      <c r="L5" s="36"/>
      <c r="M5" s="24"/>
      <c r="N5" s="24"/>
      <c r="O5" s="24"/>
      <c r="P5" s="20" t="s">
        <v>113</v>
      </c>
      <c r="S5" s="10"/>
    </row>
    <row r="6" spans="1:19" ht="22.5" customHeight="1">
      <c r="A6" s="223" t="s">
        <v>11</v>
      </c>
      <c r="B6" s="223"/>
      <c r="C6" s="223"/>
      <c r="D6" s="21"/>
      <c r="E6" s="25"/>
      <c r="F6" s="224" t="s">
        <v>9</v>
      </c>
      <c r="G6" s="224"/>
      <c r="H6" s="224"/>
      <c r="I6" s="24"/>
      <c r="J6" s="225" t="s">
        <v>10</v>
      </c>
      <c r="K6" s="225"/>
      <c r="L6" s="226"/>
      <c r="M6" s="226"/>
      <c r="N6" s="24"/>
      <c r="O6" s="24"/>
      <c r="P6" s="26" t="s">
        <v>15</v>
      </c>
      <c r="S6" s="8"/>
    </row>
    <row r="7" spans="1:19" ht="15" customHeight="1">
      <c r="A7" s="218" t="s">
        <v>3</v>
      </c>
      <c r="B7" s="227" t="s">
        <v>2</v>
      </c>
      <c r="C7" s="218" t="s">
        <v>1</v>
      </c>
      <c r="D7" s="228" t="s">
        <v>9</v>
      </c>
      <c r="E7" s="233" t="s">
        <v>4</v>
      </c>
      <c r="F7" s="234" t="s">
        <v>7</v>
      </c>
      <c r="G7" s="216"/>
      <c r="H7" s="216"/>
      <c r="I7" s="217"/>
      <c r="J7" s="234" t="s">
        <v>8</v>
      </c>
      <c r="K7" s="216"/>
      <c r="L7" s="216"/>
      <c r="M7" s="217"/>
      <c r="N7" s="235" t="s">
        <v>6</v>
      </c>
      <c r="O7" s="236" t="s">
        <v>263</v>
      </c>
      <c r="P7" s="230" t="s">
        <v>12</v>
      </c>
      <c r="Q7" s="232" t="s">
        <v>20</v>
      </c>
      <c r="R7" s="44" t="s">
        <v>14</v>
      </c>
      <c r="S7"/>
    </row>
    <row r="8" spans="1:18" s="2" customFormat="1" ht="15" customHeight="1">
      <c r="A8" s="218"/>
      <c r="B8" s="227"/>
      <c r="C8" s="218"/>
      <c r="D8" s="229"/>
      <c r="E8" s="233"/>
      <c r="F8" s="15">
        <v>1</v>
      </c>
      <c r="G8" s="12">
        <v>2</v>
      </c>
      <c r="H8" s="12">
        <v>3</v>
      </c>
      <c r="I8" s="17" t="s">
        <v>5</v>
      </c>
      <c r="J8" s="19">
        <v>1</v>
      </c>
      <c r="K8" s="12">
        <v>2</v>
      </c>
      <c r="L8" s="12">
        <v>3</v>
      </c>
      <c r="M8" s="98" t="s">
        <v>5</v>
      </c>
      <c r="N8" s="235"/>
      <c r="O8" s="237"/>
      <c r="P8" s="231"/>
      <c r="Q8" s="232"/>
      <c r="R8" s="45"/>
    </row>
    <row r="9" spans="1:18" s="2" customFormat="1" ht="15" customHeight="1">
      <c r="A9" s="39">
        <v>1</v>
      </c>
      <c r="B9" s="65" t="s">
        <v>114</v>
      </c>
      <c r="C9" s="116" t="s">
        <v>115</v>
      </c>
      <c r="D9" s="38" t="s">
        <v>116</v>
      </c>
      <c r="E9" s="117">
        <v>45</v>
      </c>
      <c r="F9" s="118">
        <v>18</v>
      </c>
      <c r="G9" s="119">
        <v>21</v>
      </c>
      <c r="H9" s="131">
        <v>23</v>
      </c>
      <c r="I9" s="99">
        <v>21</v>
      </c>
      <c r="J9" s="91">
        <v>23</v>
      </c>
      <c r="K9" s="12">
        <v>25</v>
      </c>
      <c r="L9" s="132">
        <v>27</v>
      </c>
      <c r="M9" s="41">
        <v>25</v>
      </c>
      <c r="N9" s="42">
        <f aca="true" t="shared" si="0" ref="N9:N19">SUM(I9,M9)</f>
        <v>46</v>
      </c>
      <c r="O9" s="64">
        <v>13</v>
      </c>
      <c r="P9" s="43">
        <f aca="true" t="shared" si="1" ref="P9:P20">N9*10^(0.784780654*(LOG10(E9/173.961))^2)</f>
        <v>85.78068539863128</v>
      </c>
      <c r="Q9" s="74" t="s">
        <v>117</v>
      </c>
      <c r="R9" s="45"/>
    </row>
    <row r="10" spans="1:19" ht="15" customHeight="1">
      <c r="A10" s="39">
        <v>2</v>
      </c>
      <c r="B10" s="82" t="s">
        <v>118</v>
      </c>
      <c r="C10" s="29" t="s">
        <v>119</v>
      </c>
      <c r="D10" s="11" t="s">
        <v>116</v>
      </c>
      <c r="E10" s="18">
        <v>42.7</v>
      </c>
      <c r="F10" s="126">
        <v>25</v>
      </c>
      <c r="G10" s="124">
        <v>25</v>
      </c>
      <c r="H10" s="124">
        <v>25</v>
      </c>
      <c r="I10" s="99">
        <f>MAX(F10:H10)</f>
        <v>25</v>
      </c>
      <c r="J10" s="75"/>
      <c r="K10" s="11"/>
      <c r="L10" s="11"/>
      <c r="M10" s="41">
        <f aca="true" t="shared" si="2" ref="M10:M20">MAX(J10:L10)</f>
        <v>0</v>
      </c>
      <c r="N10" s="42">
        <f t="shared" si="0"/>
        <v>25</v>
      </c>
      <c r="O10" s="64">
        <v>15</v>
      </c>
      <c r="P10" s="43">
        <f t="shared" si="1"/>
        <v>48.975613896022445</v>
      </c>
      <c r="Q10" s="54" t="s">
        <v>117</v>
      </c>
      <c r="R10" s="46"/>
      <c r="S10"/>
    </row>
    <row r="11" spans="1:19" ht="15" customHeight="1">
      <c r="A11" s="9">
        <v>3</v>
      </c>
      <c r="B11" s="66" t="s">
        <v>120</v>
      </c>
      <c r="C11" s="103" t="s">
        <v>121</v>
      </c>
      <c r="D11" s="50" t="s">
        <v>49</v>
      </c>
      <c r="E11" s="105">
        <v>42</v>
      </c>
      <c r="F11" s="120">
        <v>40</v>
      </c>
      <c r="G11" s="51">
        <v>42</v>
      </c>
      <c r="H11" s="125">
        <v>45</v>
      </c>
      <c r="I11" s="99">
        <v>42</v>
      </c>
      <c r="J11" s="92">
        <v>53</v>
      </c>
      <c r="K11" s="85">
        <v>55</v>
      </c>
      <c r="L11" s="85">
        <v>56</v>
      </c>
      <c r="M11" s="41">
        <f t="shared" si="2"/>
        <v>56</v>
      </c>
      <c r="N11" s="42">
        <f t="shared" si="0"/>
        <v>98</v>
      </c>
      <c r="O11" s="64" t="s">
        <v>265</v>
      </c>
      <c r="P11" s="43">
        <f t="shared" si="1"/>
        <v>195.06514594426648</v>
      </c>
      <c r="Q11" s="54" t="s">
        <v>61</v>
      </c>
      <c r="R11" s="46"/>
      <c r="S11"/>
    </row>
    <row r="12" spans="1:19" ht="15" customHeight="1">
      <c r="A12" s="39">
        <v>4</v>
      </c>
      <c r="B12" s="82" t="s">
        <v>122</v>
      </c>
      <c r="C12" s="30" t="s">
        <v>123</v>
      </c>
      <c r="D12" s="11" t="s">
        <v>49</v>
      </c>
      <c r="E12" s="27">
        <v>40.7</v>
      </c>
      <c r="F12" s="92">
        <v>20</v>
      </c>
      <c r="G12" s="85">
        <v>22</v>
      </c>
      <c r="H12" s="124">
        <v>24</v>
      </c>
      <c r="I12" s="99">
        <v>22</v>
      </c>
      <c r="J12" s="92">
        <v>25</v>
      </c>
      <c r="K12" s="85">
        <v>27</v>
      </c>
      <c r="L12" s="85">
        <v>30</v>
      </c>
      <c r="M12" s="41">
        <f t="shared" si="2"/>
        <v>30</v>
      </c>
      <c r="N12" s="42">
        <f t="shared" si="0"/>
        <v>52</v>
      </c>
      <c r="O12" s="64">
        <v>8</v>
      </c>
      <c r="P12" s="43">
        <f t="shared" si="1"/>
        <v>106.74099945242202</v>
      </c>
      <c r="Q12" s="54" t="s">
        <v>61</v>
      </c>
      <c r="R12" s="46"/>
      <c r="S12"/>
    </row>
    <row r="13" spans="1:19" ht="15" customHeight="1">
      <c r="A13" s="39">
        <v>5</v>
      </c>
      <c r="B13" s="66" t="s">
        <v>124</v>
      </c>
      <c r="C13" s="103" t="s">
        <v>125</v>
      </c>
      <c r="D13" s="50" t="s">
        <v>49</v>
      </c>
      <c r="E13" s="104">
        <v>44.9</v>
      </c>
      <c r="F13" s="52">
        <v>40</v>
      </c>
      <c r="G13" s="51">
        <v>42</v>
      </c>
      <c r="H13" s="125">
        <v>45</v>
      </c>
      <c r="I13" s="99">
        <v>42</v>
      </c>
      <c r="J13" s="92">
        <v>52</v>
      </c>
      <c r="K13" s="85">
        <v>54</v>
      </c>
      <c r="L13" s="85">
        <v>57</v>
      </c>
      <c r="M13" s="41">
        <f t="shared" si="2"/>
        <v>57</v>
      </c>
      <c r="N13" s="42">
        <f t="shared" si="0"/>
        <v>99</v>
      </c>
      <c r="O13" s="64" t="s">
        <v>264</v>
      </c>
      <c r="P13" s="43">
        <f t="shared" si="1"/>
        <v>184.99421039082472</v>
      </c>
      <c r="Q13" s="54" t="s">
        <v>61</v>
      </c>
      <c r="R13" s="46"/>
      <c r="S13"/>
    </row>
    <row r="14" spans="1:19" ht="15" customHeight="1">
      <c r="A14" s="39">
        <v>6</v>
      </c>
      <c r="B14" s="82" t="s">
        <v>126</v>
      </c>
      <c r="C14" s="29" t="s">
        <v>127</v>
      </c>
      <c r="D14" s="11" t="s">
        <v>43</v>
      </c>
      <c r="E14" s="18">
        <v>44.6</v>
      </c>
      <c r="F14" s="75">
        <v>40</v>
      </c>
      <c r="G14" s="124">
        <v>43</v>
      </c>
      <c r="H14" s="11">
        <v>43</v>
      </c>
      <c r="I14" s="97">
        <f>MAX(F14:H14)</f>
        <v>43</v>
      </c>
      <c r="J14" s="75">
        <v>50</v>
      </c>
      <c r="K14" s="11">
        <v>52</v>
      </c>
      <c r="L14" s="11">
        <v>55</v>
      </c>
      <c r="M14" s="41">
        <f t="shared" si="2"/>
        <v>55</v>
      </c>
      <c r="N14" s="42">
        <f t="shared" si="0"/>
        <v>98</v>
      </c>
      <c r="O14" s="64" t="s">
        <v>266</v>
      </c>
      <c r="P14" s="43">
        <f t="shared" si="1"/>
        <v>184.26532718516913</v>
      </c>
      <c r="Q14" s="54" t="s">
        <v>78</v>
      </c>
      <c r="R14" s="46"/>
      <c r="S14"/>
    </row>
    <row r="15" spans="1:19" ht="15" customHeight="1">
      <c r="A15" s="39">
        <v>7</v>
      </c>
      <c r="B15" s="66" t="s">
        <v>128</v>
      </c>
      <c r="C15" s="103" t="s">
        <v>129</v>
      </c>
      <c r="D15" s="50" t="s">
        <v>49</v>
      </c>
      <c r="E15" s="104">
        <v>45</v>
      </c>
      <c r="F15" s="129">
        <v>22</v>
      </c>
      <c r="G15" s="51">
        <v>22</v>
      </c>
      <c r="H15" s="51">
        <v>25</v>
      </c>
      <c r="I15" s="97">
        <f>MAX(F15:H15)</f>
        <v>25</v>
      </c>
      <c r="J15" s="92">
        <v>32</v>
      </c>
      <c r="K15" s="85">
        <v>35</v>
      </c>
      <c r="L15" s="85">
        <v>38</v>
      </c>
      <c r="M15" s="41">
        <f t="shared" si="2"/>
        <v>38</v>
      </c>
      <c r="N15" s="42">
        <f t="shared" si="0"/>
        <v>63</v>
      </c>
      <c r="O15" s="64">
        <v>5</v>
      </c>
      <c r="P15" s="43">
        <f t="shared" si="1"/>
        <v>117.48224304595152</v>
      </c>
      <c r="Q15" s="54" t="s">
        <v>61</v>
      </c>
      <c r="R15" s="46"/>
      <c r="S15"/>
    </row>
    <row r="16" spans="1:19" ht="15" customHeight="1">
      <c r="A16" s="9">
        <v>8</v>
      </c>
      <c r="B16" s="82" t="s">
        <v>130</v>
      </c>
      <c r="C16" s="30" t="s">
        <v>131</v>
      </c>
      <c r="D16" s="11" t="s">
        <v>34</v>
      </c>
      <c r="E16" s="27">
        <v>41.3</v>
      </c>
      <c r="F16" s="92">
        <v>25</v>
      </c>
      <c r="G16" s="124">
        <v>30</v>
      </c>
      <c r="H16" s="124">
        <v>30</v>
      </c>
      <c r="I16" s="97">
        <v>25</v>
      </c>
      <c r="J16" s="92">
        <v>30</v>
      </c>
      <c r="K16" s="85">
        <v>35</v>
      </c>
      <c r="L16" s="124">
        <v>38</v>
      </c>
      <c r="M16" s="41">
        <v>35</v>
      </c>
      <c r="N16" s="42">
        <f t="shared" si="0"/>
        <v>60</v>
      </c>
      <c r="O16" s="64">
        <v>6</v>
      </c>
      <c r="P16" s="43">
        <f t="shared" si="1"/>
        <v>121.39972667951747</v>
      </c>
      <c r="Q16" s="54" t="s">
        <v>100</v>
      </c>
      <c r="R16" s="46"/>
      <c r="S16"/>
    </row>
    <row r="17" spans="1:19" ht="15" customHeight="1">
      <c r="A17" s="39">
        <v>9</v>
      </c>
      <c r="B17" s="68" t="s">
        <v>132</v>
      </c>
      <c r="C17" s="106" t="s">
        <v>133</v>
      </c>
      <c r="D17" s="50" t="s">
        <v>43</v>
      </c>
      <c r="E17" s="107">
        <v>41</v>
      </c>
      <c r="F17" s="129">
        <v>35</v>
      </c>
      <c r="G17" s="125">
        <v>35</v>
      </c>
      <c r="H17" s="125">
        <v>35</v>
      </c>
      <c r="I17" s="97">
        <v>0</v>
      </c>
      <c r="J17" s="75">
        <v>40</v>
      </c>
      <c r="K17" s="124">
        <v>43</v>
      </c>
      <c r="L17" s="124">
        <v>43</v>
      </c>
      <c r="M17" s="41">
        <v>40</v>
      </c>
      <c r="N17" s="42">
        <f t="shared" si="0"/>
        <v>40</v>
      </c>
      <c r="O17" s="64">
        <v>14</v>
      </c>
      <c r="P17" s="43">
        <f t="shared" si="1"/>
        <v>81.51505055525222</v>
      </c>
      <c r="Q17" s="54" t="s">
        <v>46</v>
      </c>
      <c r="R17" s="46"/>
      <c r="S17"/>
    </row>
    <row r="18" spans="1:19" ht="15" customHeight="1">
      <c r="A18" s="39">
        <v>10</v>
      </c>
      <c r="B18" s="80" t="s">
        <v>134</v>
      </c>
      <c r="C18" s="29" t="s">
        <v>135</v>
      </c>
      <c r="D18" s="11" t="s">
        <v>43</v>
      </c>
      <c r="E18" s="58">
        <v>45</v>
      </c>
      <c r="F18" s="93">
        <v>37</v>
      </c>
      <c r="G18" s="124">
        <v>40</v>
      </c>
      <c r="H18" s="124">
        <v>40</v>
      </c>
      <c r="I18" s="97">
        <v>37</v>
      </c>
      <c r="J18" s="93">
        <v>47</v>
      </c>
      <c r="K18" s="124">
        <v>50</v>
      </c>
      <c r="L18" s="11">
        <v>50</v>
      </c>
      <c r="M18" s="41">
        <f t="shared" si="2"/>
        <v>50</v>
      </c>
      <c r="N18" s="42">
        <f t="shared" si="0"/>
        <v>87</v>
      </c>
      <c r="O18" s="64">
        <v>4</v>
      </c>
      <c r="P18" s="43">
        <f t="shared" si="1"/>
        <v>162.23738325393305</v>
      </c>
      <c r="Q18" s="54" t="s">
        <v>78</v>
      </c>
      <c r="R18" s="46"/>
      <c r="S18"/>
    </row>
    <row r="19" spans="1:19" ht="15" customHeight="1">
      <c r="A19" s="39">
        <v>11</v>
      </c>
      <c r="B19" s="66" t="s">
        <v>136</v>
      </c>
      <c r="C19" s="106" t="s">
        <v>137</v>
      </c>
      <c r="D19" s="50" t="s">
        <v>34</v>
      </c>
      <c r="E19" s="121">
        <v>41.2</v>
      </c>
      <c r="F19" s="133">
        <v>18</v>
      </c>
      <c r="G19" s="50">
        <v>20</v>
      </c>
      <c r="H19" s="50">
        <v>22</v>
      </c>
      <c r="I19" s="97">
        <f>MAX(F19:H19)</f>
        <v>22</v>
      </c>
      <c r="J19" s="93">
        <v>25</v>
      </c>
      <c r="K19" s="11">
        <v>27</v>
      </c>
      <c r="L19" s="11">
        <v>29</v>
      </c>
      <c r="M19" s="41">
        <f t="shared" si="2"/>
        <v>29</v>
      </c>
      <c r="N19" s="42">
        <f t="shared" si="0"/>
        <v>51</v>
      </c>
      <c r="O19" s="64">
        <v>9</v>
      </c>
      <c r="P19" s="43">
        <f t="shared" si="1"/>
        <v>103.43546892570184</v>
      </c>
      <c r="Q19" s="54" t="s">
        <v>100</v>
      </c>
      <c r="R19" s="31"/>
      <c r="S19"/>
    </row>
    <row r="20" spans="1:19" ht="15" customHeight="1">
      <c r="A20" s="39">
        <v>12</v>
      </c>
      <c r="B20" s="80" t="s">
        <v>138</v>
      </c>
      <c r="C20" s="29" t="s">
        <v>59</v>
      </c>
      <c r="D20" s="11" t="s">
        <v>34</v>
      </c>
      <c r="E20" s="18">
        <v>45</v>
      </c>
      <c r="F20" s="126">
        <v>36</v>
      </c>
      <c r="G20" s="11">
        <v>38</v>
      </c>
      <c r="H20" s="124">
        <v>40</v>
      </c>
      <c r="I20" s="97">
        <v>38</v>
      </c>
      <c r="J20" s="126">
        <v>47</v>
      </c>
      <c r="K20" s="11">
        <v>47</v>
      </c>
      <c r="L20" s="124">
        <v>50</v>
      </c>
      <c r="M20" s="41">
        <f t="shared" si="2"/>
        <v>50</v>
      </c>
      <c r="N20" s="42">
        <v>47</v>
      </c>
      <c r="O20" s="64">
        <v>12</v>
      </c>
      <c r="P20" s="47">
        <f t="shared" si="1"/>
        <v>87.64548290729716</v>
      </c>
      <c r="Q20" s="54" t="s">
        <v>100</v>
      </c>
      <c r="R20" s="31"/>
      <c r="S20"/>
    </row>
    <row r="21" spans="1:19" ht="20.25">
      <c r="A21" s="9">
        <v>13</v>
      </c>
      <c r="B21" s="82" t="s">
        <v>139</v>
      </c>
      <c r="C21" s="30" t="s">
        <v>140</v>
      </c>
      <c r="D21" s="11" t="s">
        <v>34</v>
      </c>
      <c r="E21" s="27">
        <v>42</v>
      </c>
      <c r="F21" s="92">
        <v>20</v>
      </c>
      <c r="G21" s="85">
        <v>22</v>
      </c>
      <c r="H21" s="124">
        <v>25</v>
      </c>
      <c r="I21" s="97">
        <v>22</v>
      </c>
      <c r="J21" s="92">
        <v>25</v>
      </c>
      <c r="K21" s="85">
        <v>28</v>
      </c>
      <c r="L21" s="124">
        <v>30</v>
      </c>
      <c r="M21" s="41">
        <v>28</v>
      </c>
      <c r="N21" s="42">
        <f>SUM(I21,M21)</f>
        <v>50</v>
      </c>
      <c r="O21" s="64">
        <v>10</v>
      </c>
      <c r="P21" s="43">
        <f>N21*10^(0.784780654*(LOG10(E21/173.961))^2)</f>
        <v>99.5230336450339</v>
      </c>
      <c r="Q21" s="54" t="s">
        <v>100</v>
      </c>
      <c r="S21" s="6"/>
    </row>
    <row r="22" spans="1:19" ht="20.25">
      <c r="A22" s="39">
        <v>14</v>
      </c>
      <c r="B22" s="68" t="s">
        <v>141</v>
      </c>
      <c r="C22" s="106" t="s">
        <v>142</v>
      </c>
      <c r="D22" s="50" t="s">
        <v>34</v>
      </c>
      <c r="E22" s="107">
        <v>43.1</v>
      </c>
      <c r="F22" s="49">
        <v>20</v>
      </c>
      <c r="G22" s="125">
        <v>23</v>
      </c>
      <c r="H22" s="125">
        <v>23</v>
      </c>
      <c r="I22" s="97">
        <v>20</v>
      </c>
      <c r="J22" s="75">
        <v>23</v>
      </c>
      <c r="K22" s="11">
        <v>26</v>
      </c>
      <c r="L22" s="11">
        <v>29</v>
      </c>
      <c r="M22" s="41">
        <f>MAX(J22:L22)</f>
        <v>29</v>
      </c>
      <c r="N22" s="42">
        <f>SUM(I22,M22)</f>
        <v>49</v>
      </c>
      <c r="O22" s="64">
        <v>11</v>
      </c>
      <c r="P22" s="43">
        <f>N22*10^(0.784780654*(LOG10(E22/173.961))^2)</f>
        <v>95.14186351828931</v>
      </c>
      <c r="Q22" s="54" t="s">
        <v>39</v>
      </c>
      <c r="S22" s="3"/>
    </row>
    <row r="23" spans="1:17" ht="20.25">
      <c r="A23" s="39">
        <v>15</v>
      </c>
      <c r="B23" s="80" t="s">
        <v>143</v>
      </c>
      <c r="C23" s="29" t="s">
        <v>144</v>
      </c>
      <c r="D23" s="11" t="s">
        <v>34</v>
      </c>
      <c r="E23" s="58">
        <v>40.6</v>
      </c>
      <c r="F23" s="93">
        <v>20</v>
      </c>
      <c r="G23" s="11">
        <v>23</v>
      </c>
      <c r="H23" s="11">
        <v>26</v>
      </c>
      <c r="I23" s="97">
        <f>MAX(F23:H23)</f>
        <v>26</v>
      </c>
      <c r="J23" s="93">
        <v>23</v>
      </c>
      <c r="K23" s="124">
        <v>26</v>
      </c>
      <c r="L23" s="11">
        <v>26</v>
      </c>
      <c r="M23" s="41">
        <f>MAX(J23:L23)</f>
        <v>26</v>
      </c>
      <c r="N23" s="42">
        <f>SUM(I23,M23)</f>
        <v>52</v>
      </c>
      <c r="O23" s="64">
        <v>7</v>
      </c>
      <c r="P23" s="43">
        <f>N23*10^(0.784780654*(LOG10(E23/173.961))^2)</f>
        <v>107.00154134338881</v>
      </c>
      <c r="Q23" s="54" t="s">
        <v>39</v>
      </c>
    </row>
    <row r="24" ht="12.75">
      <c r="T24" s="4"/>
    </row>
    <row r="25" spans="2:13" ht="15">
      <c r="B25" s="135" t="s">
        <v>145</v>
      </c>
      <c r="C25" s="136"/>
      <c r="D25" s="137"/>
      <c r="E25" s="137"/>
      <c r="F25" s="136"/>
      <c r="G25" s="136"/>
      <c r="H25" s="136"/>
      <c r="I25" s="136"/>
      <c r="J25" s="136" t="s">
        <v>146</v>
      </c>
      <c r="K25" s="136"/>
      <c r="L25" s="136"/>
      <c r="M25" s="136"/>
    </row>
    <row r="26" spans="2:10" ht="14.25">
      <c r="B26" s="134" t="s">
        <v>41</v>
      </c>
      <c r="J26" s="14" t="s">
        <v>51</v>
      </c>
    </row>
  </sheetData>
  <sheetProtection/>
  <mergeCells count="20">
    <mergeCell ref="Q7:Q8"/>
    <mergeCell ref="E7:E8"/>
    <mergeCell ref="F7:I7"/>
    <mergeCell ref="J7:M7"/>
    <mergeCell ref="N7:N8"/>
    <mergeCell ref="O7:O8"/>
    <mergeCell ref="B7:B8"/>
    <mergeCell ref="C7:C8"/>
    <mergeCell ref="D7:D8"/>
    <mergeCell ref="P7:P8"/>
    <mergeCell ref="A7:A8"/>
    <mergeCell ref="A5:C5"/>
    <mergeCell ref="A1:R1"/>
    <mergeCell ref="A2:R2"/>
    <mergeCell ref="A3:R3"/>
    <mergeCell ref="F5:H5"/>
    <mergeCell ref="A6:C6"/>
    <mergeCell ref="F6:H6"/>
    <mergeCell ref="J6:K6"/>
    <mergeCell ref="L6:M6"/>
  </mergeCells>
  <printOptions/>
  <pageMargins left="0.7500000000000001" right="0.55" top="1.18" bottom="0.7900000000000001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B27" sqref="B27"/>
    </sheetView>
  </sheetViews>
  <sheetFormatPr defaultColWidth="11.421875" defaultRowHeight="12.75"/>
  <cols>
    <col min="1" max="1" width="3.28125" style="14" customWidth="1"/>
    <col min="2" max="2" width="20.28125" style="0" customWidth="1"/>
    <col min="3" max="3" width="9.8515625" style="14" bestFit="1" customWidth="1"/>
    <col min="4" max="4" width="9.28125" style="1" customWidth="1"/>
    <col min="5" max="5" width="6.00390625" style="1" customWidth="1"/>
    <col min="6" max="7" width="4.8515625" style="14" customWidth="1"/>
    <col min="8" max="8" width="4.7109375" style="14" customWidth="1"/>
    <col min="9" max="9" width="5.421875" style="14" customWidth="1"/>
    <col min="10" max="12" width="4.8515625" style="14" customWidth="1"/>
    <col min="13" max="13" width="5.7109375" style="14" customWidth="1"/>
    <col min="14" max="14" width="7.421875" style="14" customWidth="1"/>
    <col min="15" max="15" width="6.140625" style="14" customWidth="1"/>
    <col min="16" max="16" width="11.00390625" style="14" customWidth="1"/>
    <col min="17" max="17" width="18.8515625" style="14" customWidth="1"/>
    <col min="18" max="18" width="0.13671875" style="14" hidden="1" customWidth="1"/>
    <col min="19" max="19" width="14.00390625" style="1" customWidth="1"/>
  </cols>
  <sheetData>
    <row r="1" spans="1:19" ht="18">
      <c r="A1" s="220" t="s">
        <v>35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7"/>
    </row>
    <row r="2" spans="1:19" ht="5.25" customHeight="1">
      <c r="A2" s="220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7"/>
    </row>
    <row r="3" spans="1:19" ht="16.5" customHeight="1">
      <c r="A3" s="222" t="s">
        <v>13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7"/>
    </row>
    <row r="4" ht="16.5" customHeight="1"/>
    <row r="5" spans="1:19" ht="19.5" customHeight="1">
      <c r="A5" s="219" t="s">
        <v>37</v>
      </c>
      <c r="B5" s="219"/>
      <c r="C5" s="219"/>
      <c r="D5" s="22"/>
      <c r="E5" s="23"/>
      <c r="F5" s="219"/>
      <c r="G5" s="219"/>
      <c r="H5" s="219"/>
      <c r="I5" s="24"/>
      <c r="J5" s="84"/>
      <c r="K5" s="36" t="s">
        <v>52</v>
      </c>
      <c r="L5" s="36"/>
      <c r="M5" s="24"/>
      <c r="N5" s="24"/>
      <c r="O5" s="24"/>
      <c r="P5" s="20" t="s">
        <v>16</v>
      </c>
      <c r="S5" s="10"/>
    </row>
    <row r="6" spans="1:19" ht="22.5" customHeight="1">
      <c r="A6" s="223" t="s">
        <v>11</v>
      </c>
      <c r="B6" s="223"/>
      <c r="C6" s="223"/>
      <c r="D6" s="21"/>
      <c r="E6" s="25"/>
      <c r="F6" s="224" t="s">
        <v>9</v>
      </c>
      <c r="G6" s="224"/>
      <c r="H6" s="224"/>
      <c r="I6" s="24"/>
      <c r="J6" s="225" t="s">
        <v>10</v>
      </c>
      <c r="K6" s="225"/>
      <c r="L6" s="226"/>
      <c r="M6" s="226"/>
      <c r="N6" s="24"/>
      <c r="O6" s="24"/>
      <c r="P6" s="26" t="s">
        <v>15</v>
      </c>
      <c r="S6" s="8"/>
    </row>
    <row r="7" spans="1:19" ht="15" customHeight="1">
      <c r="A7" s="218" t="s">
        <v>3</v>
      </c>
      <c r="B7" s="227" t="s">
        <v>2</v>
      </c>
      <c r="C7" s="218" t="s">
        <v>1</v>
      </c>
      <c r="D7" s="228" t="s">
        <v>9</v>
      </c>
      <c r="E7" s="233" t="s">
        <v>4</v>
      </c>
      <c r="F7" s="234" t="s">
        <v>7</v>
      </c>
      <c r="G7" s="216"/>
      <c r="H7" s="216"/>
      <c r="I7" s="217"/>
      <c r="J7" s="234" t="s">
        <v>8</v>
      </c>
      <c r="K7" s="216"/>
      <c r="L7" s="216"/>
      <c r="M7" s="217"/>
      <c r="N7" s="235" t="s">
        <v>6</v>
      </c>
      <c r="O7" s="236" t="s">
        <v>263</v>
      </c>
      <c r="P7" s="230" t="s">
        <v>12</v>
      </c>
      <c r="Q7" s="232" t="s">
        <v>20</v>
      </c>
      <c r="R7" s="44" t="s">
        <v>14</v>
      </c>
      <c r="S7"/>
    </row>
    <row r="8" spans="1:18" s="2" customFormat="1" ht="15" customHeight="1">
      <c r="A8" s="218"/>
      <c r="B8" s="227"/>
      <c r="C8" s="218"/>
      <c r="D8" s="229"/>
      <c r="E8" s="233"/>
      <c r="F8" s="15">
        <v>1</v>
      </c>
      <c r="G8" s="12">
        <v>2</v>
      </c>
      <c r="H8" s="12">
        <v>3</v>
      </c>
      <c r="I8" s="17" t="s">
        <v>5</v>
      </c>
      <c r="J8" s="19">
        <v>1</v>
      </c>
      <c r="K8" s="12">
        <v>2</v>
      </c>
      <c r="L8" s="12">
        <v>3</v>
      </c>
      <c r="M8" s="98" t="s">
        <v>5</v>
      </c>
      <c r="N8" s="235"/>
      <c r="O8" s="237"/>
      <c r="P8" s="231"/>
      <c r="Q8" s="232"/>
      <c r="R8" s="45"/>
    </row>
    <row r="9" spans="1:20" s="2" customFormat="1" ht="15" customHeight="1">
      <c r="A9" s="39">
        <v>1</v>
      </c>
      <c r="B9" s="66" t="s">
        <v>147</v>
      </c>
      <c r="C9" s="103" t="s">
        <v>148</v>
      </c>
      <c r="D9" s="50" t="s">
        <v>37</v>
      </c>
      <c r="E9" s="104">
        <v>50</v>
      </c>
      <c r="F9" s="52">
        <v>20</v>
      </c>
      <c r="G9" s="51">
        <v>22</v>
      </c>
      <c r="H9" s="125">
        <v>23</v>
      </c>
      <c r="I9" s="99">
        <v>22</v>
      </c>
      <c r="J9" s="92">
        <v>29</v>
      </c>
      <c r="K9" s="85">
        <v>31</v>
      </c>
      <c r="L9" s="124">
        <v>33</v>
      </c>
      <c r="M9" s="41">
        <v>31</v>
      </c>
      <c r="N9" s="42">
        <f aca="true" t="shared" si="0" ref="N9:N20">SUM(I9,M9)</f>
        <v>53</v>
      </c>
      <c r="O9" s="64">
        <v>12</v>
      </c>
      <c r="P9" s="43">
        <f aca="true" t="shared" si="1" ref="P9:P20">N9*10^(0.784780654*(LOG10(E9/173.961))^2)</f>
        <v>90.02759073514551</v>
      </c>
      <c r="Q9" s="54" t="s">
        <v>41</v>
      </c>
      <c r="R9" s="45"/>
      <c r="T9" s="76"/>
    </row>
    <row r="10" spans="1:20" ht="15" customHeight="1">
      <c r="A10" s="39">
        <v>2</v>
      </c>
      <c r="B10" s="82" t="s">
        <v>149</v>
      </c>
      <c r="C10" s="30" t="s">
        <v>58</v>
      </c>
      <c r="D10" s="11" t="s">
        <v>150</v>
      </c>
      <c r="E10" s="27">
        <v>49.7</v>
      </c>
      <c r="F10" s="92">
        <v>53</v>
      </c>
      <c r="G10" s="85">
        <v>56</v>
      </c>
      <c r="H10" s="85">
        <v>59</v>
      </c>
      <c r="I10" s="99">
        <f>MAX(F10:H10)</f>
        <v>59</v>
      </c>
      <c r="J10" s="92">
        <v>66</v>
      </c>
      <c r="K10" s="124">
        <v>69</v>
      </c>
      <c r="L10" s="85">
        <v>69</v>
      </c>
      <c r="M10" s="41">
        <f>MAX(J10:L10)</f>
        <v>69</v>
      </c>
      <c r="N10" s="42">
        <f t="shared" si="0"/>
        <v>128</v>
      </c>
      <c r="O10" s="64" t="s">
        <v>264</v>
      </c>
      <c r="P10" s="43">
        <f t="shared" si="1"/>
        <v>218.54273410099262</v>
      </c>
      <c r="Q10" s="54" t="s">
        <v>151</v>
      </c>
      <c r="R10" s="46"/>
      <c r="S10"/>
      <c r="T10" s="76"/>
    </row>
    <row r="11" spans="1:20" ht="15" customHeight="1">
      <c r="A11" s="9">
        <v>3</v>
      </c>
      <c r="B11" s="68" t="s">
        <v>153</v>
      </c>
      <c r="C11" s="106" t="s">
        <v>154</v>
      </c>
      <c r="D11" s="50" t="s">
        <v>68</v>
      </c>
      <c r="E11" s="107">
        <v>46</v>
      </c>
      <c r="F11" s="49">
        <v>47</v>
      </c>
      <c r="G11" s="50">
        <v>50</v>
      </c>
      <c r="H11" s="50">
        <v>52</v>
      </c>
      <c r="I11" s="99">
        <v>52</v>
      </c>
      <c r="J11" s="75">
        <v>60</v>
      </c>
      <c r="K11" s="11">
        <v>63</v>
      </c>
      <c r="L11" s="124">
        <v>65</v>
      </c>
      <c r="M11" s="41">
        <v>63</v>
      </c>
      <c r="N11" s="42">
        <f>SUM(I11,M11)</f>
        <v>115</v>
      </c>
      <c r="O11" s="64" t="s">
        <v>266</v>
      </c>
      <c r="P11" s="43">
        <f t="shared" si="1"/>
        <v>210.18563278142545</v>
      </c>
      <c r="Q11" s="54" t="s">
        <v>96</v>
      </c>
      <c r="R11" s="46"/>
      <c r="S11"/>
      <c r="T11" s="76"/>
    </row>
    <row r="12" spans="1:20" ht="15" customHeight="1">
      <c r="A12" s="39">
        <v>4</v>
      </c>
      <c r="B12" s="80" t="s">
        <v>155</v>
      </c>
      <c r="C12" s="29" t="s">
        <v>156</v>
      </c>
      <c r="D12" s="11" t="s">
        <v>34</v>
      </c>
      <c r="E12" s="58">
        <v>50</v>
      </c>
      <c r="F12" s="93">
        <v>17</v>
      </c>
      <c r="G12" s="11">
        <v>20</v>
      </c>
      <c r="H12" s="11">
        <v>23</v>
      </c>
      <c r="I12" s="99">
        <f>MAX(F12:H12)</f>
        <v>23</v>
      </c>
      <c r="J12" s="93">
        <v>29</v>
      </c>
      <c r="K12" s="11">
        <v>31</v>
      </c>
      <c r="L12" s="124">
        <v>33</v>
      </c>
      <c r="M12" s="41">
        <v>31</v>
      </c>
      <c r="N12" s="42">
        <f t="shared" si="0"/>
        <v>54</v>
      </c>
      <c r="O12" s="64">
        <v>11</v>
      </c>
      <c r="P12" s="43">
        <f t="shared" si="1"/>
        <v>91.72622452260109</v>
      </c>
      <c r="Q12" s="54" t="s">
        <v>100</v>
      </c>
      <c r="R12" s="46"/>
      <c r="S12"/>
      <c r="T12" s="76"/>
    </row>
    <row r="13" spans="1:20" ht="15" customHeight="1">
      <c r="A13" s="39">
        <v>5</v>
      </c>
      <c r="B13" s="66" t="s">
        <v>157</v>
      </c>
      <c r="C13" s="106" t="s">
        <v>131</v>
      </c>
      <c r="D13" s="50" t="s">
        <v>34</v>
      </c>
      <c r="E13" s="121">
        <v>49.2</v>
      </c>
      <c r="F13" s="59">
        <v>40</v>
      </c>
      <c r="G13" s="50">
        <v>45</v>
      </c>
      <c r="H13" s="50">
        <v>47</v>
      </c>
      <c r="I13" s="99">
        <f>MAX(F13:H13)</f>
        <v>47</v>
      </c>
      <c r="J13" s="93">
        <v>40</v>
      </c>
      <c r="K13" s="11">
        <v>50</v>
      </c>
      <c r="L13" s="124">
        <v>55</v>
      </c>
      <c r="M13" s="41">
        <v>50</v>
      </c>
      <c r="N13" s="42">
        <f t="shared" si="0"/>
        <v>97</v>
      </c>
      <c r="O13" s="64">
        <v>4</v>
      </c>
      <c r="P13" s="43">
        <f t="shared" si="1"/>
        <v>167.05650440916665</v>
      </c>
      <c r="Q13" s="54" t="s">
        <v>100</v>
      </c>
      <c r="R13" s="46"/>
      <c r="S13"/>
      <c r="T13" s="76"/>
    </row>
    <row r="14" spans="1:20" ht="15" customHeight="1">
      <c r="A14" s="9">
        <v>6</v>
      </c>
      <c r="B14" s="81" t="s">
        <v>158</v>
      </c>
      <c r="C14" s="29" t="s">
        <v>159</v>
      </c>
      <c r="D14" s="11" t="s">
        <v>43</v>
      </c>
      <c r="E14" s="18">
        <v>48.9</v>
      </c>
      <c r="F14" s="75">
        <v>37</v>
      </c>
      <c r="G14" s="124">
        <v>40</v>
      </c>
      <c r="H14" s="124">
        <v>40</v>
      </c>
      <c r="I14" s="97">
        <v>37</v>
      </c>
      <c r="J14" s="75">
        <v>45</v>
      </c>
      <c r="K14" s="11">
        <v>47</v>
      </c>
      <c r="L14" s="11">
        <v>50</v>
      </c>
      <c r="M14" s="41">
        <f>MAX(J14:L14)</f>
        <v>50</v>
      </c>
      <c r="N14" s="42">
        <f t="shared" si="0"/>
        <v>87</v>
      </c>
      <c r="O14" s="64">
        <v>6</v>
      </c>
      <c r="P14" s="43">
        <f t="shared" si="1"/>
        <v>150.6271163521235</v>
      </c>
      <c r="Q14" s="54" t="s">
        <v>78</v>
      </c>
      <c r="R14" s="46"/>
      <c r="S14"/>
      <c r="T14" s="76"/>
    </row>
    <row r="15" spans="1:20" ht="15" customHeight="1">
      <c r="A15" s="39">
        <v>7</v>
      </c>
      <c r="B15" s="67" t="s">
        <v>160</v>
      </c>
      <c r="C15" s="106" t="s">
        <v>43</v>
      </c>
      <c r="D15" s="50" t="s">
        <v>161</v>
      </c>
      <c r="E15" s="107">
        <v>50</v>
      </c>
      <c r="F15" s="49">
        <v>37</v>
      </c>
      <c r="G15" s="125">
        <v>40</v>
      </c>
      <c r="H15" s="53">
        <v>40</v>
      </c>
      <c r="I15" s="97">
        <f>MAX(F15:H15)</f>
        <v>40</v>
      </c>
      <c r="J15" s="75">
        <v>55</v>
      </c>
      <c r="K15" s="124">
        <v>57</v>
      </c>
      <c r="L15" s="124">
        <v>57</v>
      </c>
      <c r="M15" s="41">
        <v>55</v>
      </c>
      <c r="N15" s="42">
        <f t="shared" si="0"/>
        <v>95</v>
      </c>
      <c r="O15" s="64">
        <v>5</v>
      </c>
      <c r="P15" s="43">
        <f t="shared" si="1"/>
        <v>161.3702098082797</v>
      </c>
      <c r="Q15" s="54" t="s">
        <v>46</v>
      </c>
      <c r="R15" s="46"/>
      <c r="S15"/>
      <c r="T15" s="76"/>
    </row>
    <row r="16" spans="1:20" ht="15" customHeight="1">
      <c r="A16" s="9">
        <v>8</v>
      </c>
      <c r="B16" s="82" t="s">
        <v>162</v>
      </c>
      <c r="C16" s="29" t="s">
        <v>43</v>
      </c>
      <c r="D16" s="11" t="s">
        <v>163</v>
      </c>
      <c r="E16" s="18">
        <v>46.9</v>
      </c>
      <c r="F16" s="75">
        <v>51</v>
      </c>
      <c r="G16" s="11">
        <v>53</v>
      </c>
      <c r="H16" s="124">
        <v>55</v>
      </c>
      <c r="I16" s="99">
        <v>53</v>
      </c>
      <c r="J16" s="75">
        <v>65</v>
      </c>
      <c r="K16" s="11">
        <v>67</v>
      </c>
      <c r="L16" s="11">
        <v>68</v>
      </c>
      <c r="M16" s="41">
        <f>MAX(J16:L16)</f>
        <v>68</v>
      </c>
      <c r="N16" s="42">
        <f t="shared" si="0"/>
        <v>121</v>
      </c>
      <c r="O16" s="64" t="s">
        <v>265</v>
      </c>
      <c r="P16" s="43">
        <f t="shared" si="1"/>
        <v>217.32816712523177</v>
      </c>
      <c r="Q16" s="54" t="s">
        <v>44</v>
      </c>
      <c r="R16" s="46"/>
      <c r="S16"/>
      <c r="T16" s="76"/>
    </row>
    <row r="17" spans="1:20" ht="15" customHeight="1">
      <c r="A17" s="39">
        <v>9</v>
      </c>
      <c r="B17" s="67" t="s">
        <v>164</v>
      </c>
      <c r="C17" s="106" t="s">
        <v>49</v>
      </c>
      <c r="D17" s="50" t="s">
        <v>165</v>
      </c>
      <c r="E17" s="107">
        <v>47.5</v>
      </c>
      <c r="F17" s="129">
        <v>26</v>
      </c>
      <c r="G17" s="50">
        <v>26</v>
      </c>
      <c r="H17" s="53">
        <v>28</v>
      </c>
      <c r="I17" s="97">
        <f>MAX(F17:H17)</f>
        <v>28</v>
      </c>
      <c r="J17" s="75">
        <v>33</v>
      </c>
      <c r="K17" s="124">
        <v>33</v>
      </c>
      <c r="L17" s="11">
        <v>35</v>
      </c>
      <c r="M17" s="41">
        <f>MAX(J17:L17)</f>
        <v>35</v>
      </c>
      <c r="N17" s="42">
        <f t="shared" si="0"/>
        <v>63</v>
      </c>
      <c r="O17" s="64">
        <v>10</v>
      </c>
      <c r="P17" s="43">
        <f t="shared" si="1"/>
        <v>111.88251209383671</v>
      </c>
      <c r="Q17" s="54" t="s">
        <v>71</v>
      </c>
      <c r="R17" s="46"/>
      <c r="S17"/>
      <c r="T17" s="76"/>
    </row>
    <row r="18" spans="1:20" ht="15" customHeight="1">
      <c r="A18" s="9">
        <v>10</v>
      </c>
      <c r="B18" s="80" t="s">
        <v>166</v>
      </c>
      <c r="C18" s="29" t="s">
        <v>37</v>
      </c>
      <c r="D18" s="11" t="s">
        <v>167</v>
      </c>
      <c r="E18" s="18">
        <v>50</v>
      </c>
      <c r="F18" s="126">
        <v>26</v>
      </c>
      <c r="G18" s="11">
        <v>26</v>
      </c>
      <c r="H18" s="32">
        <v>28</v>
      </c>
      <c r="I18" s="97">
        <f>MAX(F18:H18)</f>
        <v>28</v>
      </c>
      <c r="J18" s="75">
        <v>33</v>
      </c>
      <c r="K18" s="11">
        <v>36</v>
      </c>
      <c r="L18" s="11">
        <v>38</v>
      </c>
      <c r="M18" s="41">
        <v>36</v>
      </c>
      <c r="N18" s="42">
        <f t="shared" si="0"/>
        <v>64</v>
      </c>
      <c r="O18" s="64">
        <v>9</v>
      </c>
      <c r="P18" s="43">
        <f t="shared" si="1"/>
        <v>108.71256239715684</v>
      </c>
      <c r="Q18" s="54" t="s">
        <v>41</v>
      </c>
      <c r="R18" s="46"/>
      <c r="S18"/>
      <c r="T18" s="76"/>
    </row>
    <row r="19" spans="1:20" ht="15" customHeight="1">
      <c r="A19" s="39">
        <v>11</v>
      </c>
      <c r="B19" s="67" t="s">
        <v>168</v>
      </c>
      <c r="C19" s="106" t="s">
        <v>43</v>
      </c>
      <c r="D19" s="50" t="s">
        <v>169</v>
      </c>
      <c r="E19" s="107">
        <v>49</v>
      </c>
      <c r="F19" s="49">
        <v>32</v>
      </c>
      <c r="G19" s="50">
        <v>35</v>
      </c>
      <c r="H19" s="53">
        <v>37</v>
      </c>
      <c r="I19" s="97">
        <f>MAX(F19:H19)</f>
        <v>37</v>
      </c>
      <c r="J19" s="75">
        <v>45</v>
      </c>
      <c r="K19" s="11">
        <v>47</v>
      </c>
      <c r="L19" s="11">
        <v>50</v>
      </c>
      <c r="M19" s="41">
        <f>MAX(J19:L19)</f>
        <v>50</v>
      </c>
      <c r="N19" s="42">
        <f t="shared" si="0"/>
        <v>87</v>
      </c>
      <c r="O19" s="64">
        <v>7</v>
      </c>
      <c r="P19" s="47">
        <f t="shared" si="1"/>
        <v>150.36137438616808</v>
      </c>
      <c r="Q19" s="54" t="s">
        <v>78</v>
      </c>
      <c r="R19" s="31"/>
      <c r="S19"/>
      <c r="T19" s="76"/>
    </row>
    <row r="20" spans="1:20" ht="15" customHeight="1">
      <c r="A20" s="39">
        <v>12</v>
      </c>
      <c r="B20" s="82" t="s">
        <v>170</v>
      </c>
      <c r="C20" s="30" t="s">
        <v>29</v>
      </c>
      <c r="D20" s="85" t="s">
        <v>131</v>
      </c>
      <c r="E20" s="27">
        <v>50</v>
      </c>
      <c r="F20" s="92">
        <v>30</v>
      </c>
      <c r="G20" s="124">
        <v>35</v>
      </c>
      <c r="H20" s="124">
        <v>35</v>
      </c>
      <c r="I20" s="97">
        <v>30</v>
      </c>
      <c r="J20" s="92">
        <v>40</v>
      </c>
      <c r="K20" s="85">
        <v>45</v>
      </c>
      <c r="L20" s="85">
        <v>48</v>
      </c>
      <c r="M20" s="41">
        <f>MAX(J20:L20)</f>
        <v>48</v>
      </c>
      <c r="N20" s="42">
        <f t="shared" si="0"/>
        <v>78</v>
      </c>
      <c r="O20" s="64">
        <v>8</v>
      </c>
      <c r="P20" s="47">
        <f t="shared" si="1"/>
        <v>132.4934354215349</v>
      </c>
      <c r="Q20" s="54" t="s">
        <v>32</v>
      </c>
      <c r="R20" s="31"/>
      <c r="S20"/>
      <c r="T20" s="76"/>
    </row>
    <row r="21" spans="2:19" ht="15" customHeight="1">
      <c r="B21" s="28" t="s">
        <v>25</v>
      </c>
      <c r="H21" s="33"/>
      <c r="I21" s="34"/>
      <c r="J21" s="35"/>
      <c r="K21" s="34" t="s">
        <v>24</v>
      </c>
      <c r="L21" s="35"/>
      <c r="M21" s="35"/>
      <c r="N21" s="35"/>
      <c r="O21" s="76"/>
      <c r="R21"/>
      <c r="S21" s="76"/>
    </row>
    <row r="22" spans="2:19" ht="15" customHeight="1">
      <c r="B22" t="s">
        <v>41</v>
      </c>
      <c r="K22" s="14" t="s">
        <v>51</v>
      </c>
      <c r="R22"/>
      <c r="S22" s="76"/>
    </row>
    <row r="23" spans="1:19" ht="15" customHeight="1">
      <c r="A23" s="178"/>
      <c r="B23" s="152"/>
      <c r="C23" s="13"/>
      <c r="D23" s="181"/>
      <c r="E23" s="13"/>
      <c r="F23" s="13"/>
      <c r="G23" s="13"/>
      <c r="H23" s="150"/>
      <c r="I23" s="13"/>
      <c r="J23" s="13"/>
      <c r="K23" s="13"/>
      <c r="L23" s="61"/>
      <c r="M23" s="62"/>
      <c r="N23" s="76"/>
      <c r="O23" s="63"/>
      <c r="P23" s="73"/>
      <c r="Q23" s="31"/>
      <c r="R23"/>
      <c r="S23" s="76"/>
    </row>
    <row r="24" spans="1:19" ht="15" customHeight="1">
      <c r="A24" s="154"/>
      <c r="B24" s="176"/>
      <c r="C24" s="172"/>
      <c r="D24" s="177"/>
      <c r="E24" s="172"/>
      <c r="F24" s="172"/>
      <c r="G24" s="172"/>
      <c r="H24" s="150"/>
      <c r="I24" s="13"/>
      <c r="J24" s="13"/>
      <c r="K24" s="13"/>
      <c r="L24" s="61"/>
      <c r="M24" s="62"/>
      <c r="N24" s="76"/>
      <c r="O24" s="63"/>
      <c r="P24" s="73"/>
      <c r="Q24" s="31"/>
      <c r="R24"/>
      <c r="S24" s="76"/>
    </row>
    <row r="25" spans="1:19" ht="13.5" customHeight="1">
      <c r="A25" s="178"/>
      <c r="B25" s="152"/>
      <c r="C25" s="13"/>
      <c r="D25" s="181"/>
      <c r="E25" s="13"/>
      <c r="F25" s="13"/>
      <c r="G25" s="155"/>
      <c r="H25" s="150"/>
      <c r="I25" s="13"/>
      <c r="J25" s="13"/>
      <c r="K25" s="13"/>
      <c r="L25" s="61"/>
      <c r="M25" s="62"/>
      <c r="N25" s="76"/>
      <c r="O25" s="63"/>
      <c r="P25" s="73"/>
      <c r="Q25" s="31"/>
      <c r="R25"/>
      <c r="S25" s="76"/>
    </row>
    <row r="26" spans="1:19" ht="15" customHeight="1">
      <c r="A26" s="134"/>
      <c r="B26" s="183"/>
      <c r="C26" s="172"/>
      <c r="D26" s="184"/>
      <c r="E26" s="72"/>
      <c r="F26" s="72"/>
      <c r="G26" s="72"/>
      <c r="H26" s="150"/>
      <c r="I26" s="149"/>
      <c r="J26" s="149"/>
      <c r="K26" s="149"/>
      <c r="L26" s="61"/>
      <c r="M26" s="62"/>
      <c r="N26" s="76"/>
      <c r="O26" s="63"/>
      <c r="P26" s="73"/>
      <c r="Q26" s="13"/>
      <c r="R26"/>
      <c r="S26" s="76"/>
    </row>
    <row r="27" spans="1:19" ht="15" customHeight="1">
      <c r="A27" s="185"/>
      <c r="B27" s="152"/>
      <c r="C27" s="13"/>
      <c r="D27" s="181"/>
      <c r="E27" s="13"/>
      <c r="F27" s="13"/>
      <c r="G27" s="13"/>
      <c r="H27" s="150"/>
      <c r="I27" s="13"/>
      <c r="J27" s="13"/>
      <c r="K27" s="13"/>
      <c r="L27" s="61"/>
      <c r="M27" s="62"/>
      <c r="N27" s="76"/>
      <c r="O27" s="63"/>
      <c r="P27" s="73"/>
      <c r="Q27" s="13"/>
      <c r="R27"/>
      <c r="S27" s="76"/>
    </row>
    <row r="28" spans="1:19" ht="15.75" customHeight="1">
      <c r="A28" s="134"/>
      <c r="B28" s="176"/>
      <c r="C28" s="172"/>
      <c r="D28" s="177"/>
      <c r="E28" s="172"/>
      <c r="F28" s="172"/>
      <c r="G28" s="172"/>
      <c r="H28" s="150"/>
      <c r="I28" s="13"/>
      <c r="J28" s="13"/>
      <c r="K28" s="13"/>
      <c r="L28" s="61"/>
      <c r="M28" s="62"/>
      <c r="N28" s="76"/>
      <c r="O28" s="63"/>
      <c r="P28" s="73"/>
      <c r="R28"/>
      <c r="S28" s="76"/>
    </row>
    <row r="29" spans="1:19" ht="15" customHeight="1">
      <c r="A29" s="178"/>
      <c r="B29" s="152"/>
      <c r="C29" s="13"/>
      <c r="D29" s="181"/>
      <c r="E29" s="13"/>
      <c r="F29" s="13"/>
      <c r="G29" s="13"/>
      <c r="H29" s="150"/>
      <c r="I29" s="13"/>
      <c r="J29" s="13"/>
      <c r="K29" s="13"/>
      <c r="L29" s="61"/>
      <c r="M29" s="62"/>
      <c r="N29" s="76"/>
      <c r="O29" s="63"/>
      <c r="P29" s="73"/>
      <c r="R29"/>
      <c r="S29" s="76"/>
    </row>
    <row r="30" spans="15:19" ht="15.75">
      <c r="O30" s="76"/>
      <c r="S30" s="6"/>
    </row>
    <row r="31" spans="2:19" ht="15.75">
      <c r="B31" s="28"/>
      <c r="H31" s="33"/>
      <c r="I31" s="34"/>
      <c r="J31" s="35"/>
      <c r="K31" s="34"/>
      <c r="L31" s="35"/>
      <c r="M31" s="35"/>
      <c r="N31" s="35"/>
      <c r="O31" s="76"/>
      <c r="S31" s="3"/>
    </row>
    <row r="33" ht="12.75">
      <c r="T33" s="5"/>
    </row>
    <row r="34" ht="12.75">
      <c r="T34" s="4"/>
    </row>
  </sheetData>
  <sheetProtection/>
  <mergeCells count="20">
    <mergeCell ref="Q7:Q8"/>
    <mergeCell ref="E7:E8"/>
    <mergeCell ref="F7:I7"/>
    <mergeCell ref="J7:M7"/>
    <mergeCell ref="N7:N8"/>
    <mergeCell ref="O7:O8"/>
    <mergeCell ref="B7:B8"/>
    <mergeCell ref="C7:C8"/>
    <mergeCell ref="D7:D8"/>
    <mergeCell ref="P7:P8"/>
    <mergeCell ref="A7:A8"/>
    <mergeCell ref="A5:C5"/>
    <mergeCell ref="A1:R1"/>
    <mergeCell ref="A2:R2"/>
    <mergeCell ref="A3:R3"/>
    <mergeCell ref="F5:H5"/>
    <mergeCell ref="A6:C6"/>
    <mergeCell ref="F6:H6"/>
    <mergeCell ref="J6:K6"/>
    <mergeCell ref="L6:M6"/>
  </mergeCells>
  <printOptions/>
  <pageMargins left="0.7500000000000001" right="0.16" top="0.7900000000000001" bottom="0.2" header="0" footer="0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P29" sqref="P29"/>
    </sheetView>
  </sheetViews>
  <sheetFormatPr defaultColWidth="11.421875" defaultRowHeight="12.75"/>
  <cols>
    <col min="1" max="1" width="3.421875" style="14" customWidth="1"/>
    <col min="2" max="2" width="23.00390625" style="0" customWidth="1"/>
    <col min="3" max="3" width="9.8515625" style="14" bestFit="1" customWidth="1"/>
    <col min="4" max="4" width="10.8515625" style="1" customWidth="1"/>
    <col min="5" max="5" width="5.8515625" style="1" customWidth="1"/>
    <col min="6" max="8" width="4.8515625" style="14" customWidth="1"/>
    <col min="9" max="9" width="5.8515625" style="14" customWidth="1"/>
    <col min="10" max="11" width="4.8515625" style="14" customWidth="1"/>
    <col min="12" max="12" width="4.421875" style="14" customWidth="1"/>
    <col min="13" max="13" width="5.8515625" style="14" customWidth="1"/>
    <col min="14" max="14" width="7.28125" style="14" customWidth="1"/>
    <col min="15" max="15" width="6.421875" style="14" customWidth="1"/>
    <col min="16" max="16" width="11.28125" style="14" customWidth="1"/>
    <col min="17" max="17" width="19.421875" style="14" customWidth="1"/>
    <col min="18" max="18" width="0.13671875" style="14" hidden="1" customWidth="1"/>
    <col min="19" max="19" width="14.00390625" style="1" customWidth="1"/>
  </cols>
  <sheetData>
    <row r="1" spans="1:19" ht="18">
      <c r="A1" s="220" t="s">
        <v>171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7"/>
    </row>
    <row r="2" spans="1:19" ht="4.5" customHeight="1">
      <c r="A2" s="220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7"/>
    </row>
    <row r="3" spans="1:19" ht="14.25" customHeight="1">
      <c r="A3" s="222" t="s">
        <v>13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7"/>
    </row>
    <row r="4" ht="16.5" customHeight="1"/>
    <row r="5" spans="1:19" ht="19.5" customHeight="1">
      <c r="A5" s="219" t="s">
        <v>37</v>
      </c>
      <c r="B5" s="219"/>
      <c r="C5" s="219"/>
      <c r="D5" s="22"/>
      <c r="E5" s="23"/>
      <c r="F5" s="219"/>
      <c r="G5" s="219"/>
      <c r="H5" s="219"/>
      <c r="I5" s="24"/>
      <c r="J5" s="84"/>
      <c r="K5" s="36" t="s">
        <v>52</v>
      </c>
      <c r="L5" s="36"/>
      <c r="M5" s="24"/>
      <c r="N5" s="24"/>
      <c r="O5" s="24"/>
      <c r="P5" s="20" t="s">
        <v>17</v>
      </c>
      <c r="S5" s="10"/>
    </row>
    <row r="6" spans="1:19" ht="22.5" customHeight="1">
      <c r="A6" s="223" t="s">
        <v>11</v>
      </c>
      <c r="B6" s="223"/>
      <c r="C6" s="223"/>
      <c r="D6" s="21"/>
      <c r="E6" s="25"/>
      <c r="F6" s="224" t="s">
        <v>9</v>
      </c>
      <c r="G6" s="224"/>
      <c r="H6" s="224"/>
      <c r="I6" s="24"/>
      <c r="J6" s="225" t="s">
        <v>10</v>
      </c>
      <c r="K6" s="225"/>
      <c r="L6" s="226"/>
      <c r="M6" s="226"/>
      <c r="N6" s="24"/>
      <c r="O6" s="24"/>
      <c r="P6" s="26" t="s">
        <v>15</v>
      </c>
      <c r="S6" s="8"/>
    </row>
    <row r="7" spans="1:19" ht="15" customHeight="1">
      <c r="A7" s="218" t="s">
        <v>3</v>
      </c>
      <c r="B7" s="227" t="s">
        <v>2</v>
      </c>
      <c r="C7" s="218" t="s">
        <v>1</v>
      </c>
      <c r="D7" s="228" t="s">
        <v>9</v>
      </c>
      <c r="E7" s="233" t="s">
        <v>4</v>
      </c>
      <c r="F7" s="234" t="s">
        <v>7</v>
      </c>
      <c r="G7" s="216"/>
      <c r="H7" s="216"/>
      <c r="I7" s="217"/>
      <c r="J7" s="234" t="s">
        <v>8</v>
      </c>
      <c r="K7" s="216"/>
      <c r="L7" s="216"/>
      <c r="M7" s="217"/>
      <c r="N7" s="235" t="s">
        <v>6</v>
      </c>
      <c r="O7" s="236" t="s">
        <v>263</v>
      </c>
      <c r="P7" s="230" t="s">
        <v>12</v>
      </c>
      <c r="Q7" s="232" t="s">
        <v>20</v>
      </c>
      <c r="R7" s="44" t="s">
        <v>14</v>
      </c>
      <c r="S7"/>
    </row>
    <row r="8" spans="1:18" s="2" customFormat="1" ht="15" customHeight="1">
      <c r="A8" s="218"/>
      <c r="B8" s="227"/>
      <c r="C8" s="218"/>
      <c r="D8" s="229"/>
      <c r="E8" s="233"/>
      <c r="F8" s="15">
        <v>1</v>
      </c>
      <c r="G8" s="12">
        <v>2</v>
      </c>
      <c r="H8" s="12">
        <v>3</v>
      </c>
      <c r="I8" s="17" t="s">
        <v>5</v>
      </c>
      <c r="J8" s="19">
        <v>1</v>
      </c>
      <c r="K8" s="12">
        <v>2</v>
      </c>
      <c r="L8" s="12">
        <v>3</v>
      </c>
      <c r="M8" s="98" t="s">
        <v>5</v>
      </c>
      <c r="N8" s="235"/>
      <c r="O8" s="237"/>
      <c r="P8" s="231"/>
      <c r="Q8" s="232"/>
      <c r="R8" s="45"/>
    </row>
    <row r="9" spans="1:18" s="2" customFormat="1" ht="15" customHeight="1">
      <c r="A9" s="39">
        <v>1</v>
      </c>
      <c r="B9" s="66" t="s">
        <v>172</v>
      </c>
      <c r="C9" s="106" t="s">
        <v>131</v>
      </c>
      <c r="D9" s="122" t="s">
        <v>34</v>
      </c>
      <c r="E9" s="121">
        <v>55.1</v>
      </c>
      <c r="F9" s="59">
        <v>50</v>
      </c>
      <c r="G9" s="125">
        <v>52</v>
      </c>
      <c r="H9" s="50">
        <v>52</v>
      </c>
      <c r="I9" s="99">
        <f>MAX(F9:H9)</f>
        <v>52</v>
      </c>
      <c r="J9" s="75">
        <v>60</v>
      </c>
      <c r="K9" s="11">
        <v>63</v>
      </c>
      <c r="L9" s="11">
        <v>65</v>
      </c>
      <c r="M9" s="41">
        <f>MAX(J9:L9)</f>
        <v>65</v>
      </c>
      <c r="N9" s="42">
        <f>SUM(I9,M9)</f>
        <v>117</v>
      </c>
      <c r="O9" s="64">
        <v>5</v>
      </c>
      <c r="P9" s="43">
        <f>N9*10^(0.784780654*(LOG10(E9/173.961))^2)</f>
        <v>183.58292951710786</v>
      </c>
      <c r="Q9" s="74" t="s">
        <v>100</v>
      </c>
      <c r="R9" s="45"/>
    </row>
    <row r="10" spans="1:19" ht="15" customHeight="1">
      <c r="A10" s="39">
        <v>2</v>
      </c>
      <c r="B10" s="82" t="s">
        <v>173</v>
      </c>
      <c r="C10" s="30" t="s">
        <v>174</v>
      </c>
      <c r="D10" s="11" t="s">
        <v>43</v>
      </c>
      <c r="E10" s="27">
        <v>55.7</v>
      </c>
      <c r="F10" s="92">
        <v>42</v>
      </c>
      <c r="G10" s="124">
        <v>45</v>
      </c>
      <c r="H10" s="85">
        <v>45</v>
      </c>
      <c r="I10" s="99">
        <f>MAX(F10:H10)</f>
        <v>45</v>
      </c>
      <c r="J10" s="92">
        <v>57</v>
      </c>
      <c r="K10" s="85">
        <v>60</v>
      </c>
      <c r="L10" s="124">
        <v>62</v>
      </c>
      <c r="M10" s="41">
        <v>60</v>
      </c>
      <c r="N10" s="42">
        <f>SUM(I10,M10)</f>
        <v>105</v>
      </c>
      <c r="O10" s="64">
        <v>7</v>
      </c>
      <c r="P10" s="43">
        <f>N10*10^(0.784780654*(LOG10(E10/173.961))^2)</f>
        <v>163.36799149309488</v>
      </c>
      <c r="Q10" s="54" t="s">
        <v>46</v>
      </c>
      <c r="R10" s="46"/>
      <c r="S10"/>
    </row>
    <row r="11" spans="1:19" ht="15" customHeight="1">
      <c r="A11" s="9">
        <v>3</v>
      </c>
      <c r="B11" s="66" t="s">
        <v>175</v>
      </c>
      <c r="C11" s="103" t="s">
        <v>176</v>
      </c>
      <c r="D11" s="50" t="s">
        <v>49</v>
      </c>
      <c r="E11" s="105">
        <v>51.7</v>
      </c>
      <c r="F11" s="120">
        <v>30</v>
      </c>
      <c r="G11" s="51">
        <v>32</v>
      </c>
      <c r="H11" s="51">
        <v>35</v>
      </c>
      <c r="I11" s="99">
        <f>MAX(F11:H11)</f>
        <v>35</v>
      </c>
      <c r="J11" s="92">
        <v>40</v>
      </c>
      <c r="K11" s="85">
        <v>42</v>
      </c>
      <c r="L11" s="85">
        <v>45</v>
      </c>
      <c r="M11" s="41">
        <f>MAX(J11:L11)</f>
        <v>45</v>
      </c>
      <c r="N11" s="42">
        <f>SUM(I11,M11)</f>
        <v>80</v>
      </c>
      <c r="O11" s="64">
        <v>11</v>
      </c>
      <c r="P11" s="43">
        <f>N11*10^(0.784780654*(LOG10(E11/173.961))^2)</f>
        <v>132.1339344172466</v>
      </c>
      <c r="Q11" s="54" t="s">
        <v>61</v>
      </c>
      <c r="R11" s="46"/>
      <c r="S11"/>
    </row>
    <row r="12" spans="1:19" ht="15" customHeight="1">
      <c r="A12" s="39">
        <v>4</v>
      </c>
      <c r="B12" s="82" t="s">
        <v>177</v>
      </c>
      <c r="C12" s="30" t="s">
        <v>178</v>
      </c>
      <c r="D12" s="11" t="s">
        <v>116</v>
      </c>
      <c r="E12" s="27">
        <v>52.3</v>
      </c>
      <c r="F12" s="92">
        <v>15</v>
      </c>
      <c r="G12" s="85">
        <v>18</v>
      </c>
      <c r="H12" s="85">
        <v>21</v>
      </c>
      <c r="I12" s="99">
        <f>MAX(F12:H12)</f>
        <v>21</v>
      </c>
      <c r="J12" s="92">
        <v>25</v>
      </c>
      <c r="K12" s="85">
        <v>27</v>
      </c>
      <c r="L12" s="85">
        <v>28</v>
      </c>
      <c r="M12" s="41">
        <f>MAX(J12:L12)</f>
        <v>28</v>
      </c>
      <c r="N12" s="42">
        <f>SUM(I12,M12)</f>
        <v>49</v>
      </c>
      <c r="O12" s="64">
        <v>15</v>
      </c>
      <c r="P12" s="43">
        <f>N12*10^(0.784780654*(LOG10(E12/173.961))^2)</f>
        <v>80.16696781924206</v>
      </c>
      <c r="Q12" s="54" t="s">
        <v>117</v>
      </c>
      <c r="R12" s="46"/>
      <c r="S12"/>
    </row>
    <row r="13" spans="1:19" ht="15" customHeight="1">
      <c r="A13" s="39">
        <v>5</v>
      </c>
      <c r="B13" s="65" t="s">
        <v>179</v>
      </c>
      <c r="C13" s="116" t="s">
        <v>180</v>
      </c>
      <c r="D13" s="39" t="s">
        <v>116</v>
      </c>
      <c r="E13" s="123">
        <v>53.9</v>
      </c>
      <c r="F13" s="139">
        <v>35</v>
      </c>
      <c r="G13" s="119">
        <v>35</v>
      </c>
      <c r="H13" s="119">
        <v>37</v>
      </c>
      <c r="I13" s="99">
        <f>MAX(F13:H13)</f>
        <v>37</v>
      </c>
      <c r="J13" s="91">
        <v>48</v>
      </c>
      <c r="K13" s="12">
        <v>51</v>
      </c>
      <c r="L13" s="132">
        <v>53</v>
      </c>
      <c r="M13" s="41">
        <v>51</v>
      </c>
      <c r="N13" s="42">
        <f>SUM(I13,M13)</f>
        <v>88</v>
      </c>
      <c r="O13" s="64">
        <v>9</v>
      </c>
      <c r="P13" s="43">
        <f>N13*10^(0.784780654*(LOG10(E13/173.961))^2)</f>
        <v>140.506073484562</v>
      </c>
      <c r="Q13" s="54" t="s">
        <v>117</v>
      </c>
      <c r="R13" s="46"/>
      <c r="S13"/>
    </row>
    <row r="14" spans="1:19" ht="15" customHeight="1">
      <c r="A14" s="39">
        <v>6</v>
      </c>
      <c r="B14" s="82" t="s">
        <v>181</v>
      </c>
      <c r="C14" s="30" t="s">
        <v>182</v>
      </c>
      <c r="D14" s="11" t="s">
        <v>116</v>
      </c>
      <c r="E14" s="27">
        <v>54.6</v>
      </c>
      <c r="F14" s="126">
        <v>35</v>
      </c>
      <c r="G14" s="85">
        <v>35</v>
      </c>
      <c r="H14" s="85">
        <v>38</v>
      </c>
      <c r="I14" s="97">
        <f aca="true" t="shared" si="0" ref="I14:I19">MAX(F14:H14)</f>
        <v>38</v>
      </c>
      <c r="J14" s="92">
        <v>47</v>
      </c>
      <c r="K14" s="124">
        <v>50</v>
      </c>
      <c r="L14" s="85">
        <v>50</v>
      </c>
      <c r="M14" s="41">
        <f aca="true" t="shared" si="1" ref="M14:M19">MAX(J14:L14)</f>
        <v>50</v>
      </c>
      <c r="N14" s="42">
        <f aca="true" t="shared" si="2" ref="N14:N19">SUM(I14,M14)</f>
        <v>88</v>
      </c>
      <c r="O14" s="64">
        <v>10</v>
      </c>
      <c r="P14" s="43">
        <f aca="true" t="shared" si="3" ref="P14:P19">N14*10^(0.784780654*(LOG10(E14/173.961))^2)</f>
        <v>139.07336749676426</v>
      </c>
      <c r="Q14" s="54" t="s">
        <v>117</v>
      </c>
      <c r="R14" s="46"/>
      <c r="S14"/>
    </row>
    <row r="15" spans="1:19" ht="15" customHeight="1">
      <c r="A15" s="39">
        <v>7</v>
      </c>
      <c r="B15" s="66" t="s">
        <v>183</v>
      </c>
      <c r="C15" s="103" t="s">
        <v>184</v>
      </c>
      <c r="D15" s="50" t="s">
        <v>116</v>
      </c>
      <c r="E15" s="104">
        <v>53.1</v>
      </c>
      <c r="F15" s="52">
        <v>25</v>
      </c>
      <c r="G15" s="125">
        <v>30</v>
      </c>
      <c r="H15" s="51">
        <v>30</v>
      </c>
      <c r="I15" s="97">
        <f t="shared" si="0"/>
        <v>30</v>
      </c>
      <c r="J15" s="92">
        <v>32</v>
      </c>
      <c r="K15" s="85">
        <v>36</v>
      </c>
      <c r="L15" s="85">
        <v>40</v>
      </c>
      <c r="M15" s="41">
        <f t="shared" si="1"/>
        <v>40</v>
      </c>
      <c r="N15" s="42">
        <f t="shared" si="2"/>
        <v>70</v>
      </c>
      <c r="O15" s="64">
        <v>12</v>
      </c>
      <c r="P15" s="43">
        <f t="shared" si="3"/>
        <v>113.11767328503656</v>
      </c>
      <c r="Q15" s="54" t="s">
        <v>117</v>
      </c>
      <c r="R15" s="46"/>
      <c r="S15"/>
    </row>
    <row r="16" spans="1:19" ht="15" customHeight="1">
      <c r="A16" s="9">
        <v>8</v>
      </c>
      <c r="B16" s="82" t="s">
        <v>185</v>
      </c>
      <c r="C16" s="29" t="s">
        <v>159</v>
      </c>
      <c r="D16" s="11" t="s">
        <v>116</v>
      </c>
      <c r="E16" s="18">
        <v>54</v>
      </c>
      <c r="F16" s="126">
        <v>30</v>
      </c>
      <c r="G16" s="124">
        <v>30</v>
      </c>
      <c r="H16" s="124">
        <v>30</v>
      </c>
      <c r="I16" s="97">
        <v>0</v>
      </c>
      <c r="J16" s="75"/>
      <c r="K16" s="11"/>
      <c r="L16" s="11"/>
      <c r="M16" s="41">
        <f t="shared" si="1"/>
        <v>0</v>
      </c>
      <c r="N16" s="42">
        <f t="shared" si="2"/>
        <v>0</v>
      </c>
      <c r="O16" s="64"/>
      <c r="P16" s="43"/>
      <c r="Q16" s="54" t="s">
        <v>117</v>
      </c>
      <c r="R16" s="46"/>
      <c r="S16"/>
    </row>
    <row r="17" spans="1:19" ht="15" customHeight="1">
      <c r="A17" s="39">
        <v>9</v>
      </c>
      <c r="B17" s="67" t="s">
        <v>186</v>
      </c>
      <c r="C17" s="106" t="s">
        <v>187</v>
      </c>
      <c r="D17" s="50" t="s">
        <v>49</v>
      </c>
      <c r="E17" s="107">
        <v>51.6</v>
      </c>
      <c r="F17" s="49">
        <v>50</v>
      </c>
      <c r="G17" s="50">
        <v>52</v>
      </c>
      <c r="H17" s="130">
        <v>54</v>
      </c>
      <c r="I17" s="97">
        <v>52</v>
      </c>
      <c r="J17" s="75">
        <v>62</v>
      </c>
      <c r="K17" s="11">
        <v>65</v>
      </c>
      <c r="L17" s="124">
        <v>68</v>
      </c>
      <c r="M17" s="41">
        <v>65</v>
      </c>
      <c r="N17" s="42">
        <f t="shared" si="2"/>
        <v>117</v>
      </c>
      <c r="O17" s="64">
        <v>4</v>
      </c>
      <c r="P17" s="43">
        <f t="shared" si="3"/>
        <v>193.5558289881159</v>
      </c>
      <c r="Q17" s="54" t="s">
        <v>61</v>
      </c>
      <c r="R17" s="46"/>
      <c r="S17"/>
    </row>
    <row r="18" spans="1:19" ht="15" customHeight="1">
      <c r="A18" s="9">
        <v>10</v>
      </c>
      <c r="B18" s="82" t="s">
        <v>188</v>
      </c>
      <c r="C18" s="29" t="s">
        <v>189</v>
      </c>
      <c r="D18" s="11" t="s">
        <v>49</v>
      </c>
      <c r="E18" s="18">
        <v>54.6</v>
      </c>
      <c r="F18" s="75">
        <v>20</v>
      </c>
      <c r="G18" s="11">
        <v>22</v>
      </c>
      <c r="H18" s="11">
        <v>24</v>
      </c>
      <c r="I18" s="97">
        <f t="shared" si="0"/>
        <v>24</v>
      </c>
      <c r="J18" s="75">
        <v>26</v>
      </c>
      <c r="K18" s="11">
        <v>28</v>
      </c>
      <c r="L18" s="11">
        <v>30</v>
      </c>
      <c r="M18" s="41">
        <f t="shared" si="1"/>
        <v>30</v>
      </c>
      <c r="N18" s="42">
        <f t="shared" si="2"/>
        <v>54</v>
      </c>
      <c r="O18" s="64">
        <v>14</v>
      </c>
      <c r="P18" s="43">
        <f t="shared" si="3"/>
        <v>85.34047550937807</v>
      </c>
      <c r="Q18" s="54" t="s">
        <v>71</v>
      </c>
      <c r="R18" s="46"/>
      <c r="S18"/>
    </row>
    <row r="19" spans="1:19" ht="15" customHeight="1">
      <c r="A19" s="39">
        <v>11</v>
      </c>
      <c r="B19" s="68" t="s">
        <v>190</v>
      </c>
      <c r="C19" s="106" t="s">
        <v>191</v>
      </c>
      <c r="D19" s="50" t="s">
        <v>43</v>
      </c>
      <c r="E19" s="121">
        <v>54.5</v>
      </c>
      <c r="F19" s="133">
        <v>60</v>
      </c>
      <c r="G19" s="50">
        <v>60</v>
      </c>
      <c r="H19" s="50">
        <v>65</v>
      </c>
      <c r="I19" s="97">
        <f t="shared" si="0"/>
        <v>65</v>
      </c>
      <c r="J19" s="93">
        <v>77</v>
      </c>
      <c r="K19" s="11">
        <v>81</v>
      </c>
      <c r="L19" s="11"/>
      <c r="M19" s="41">
        <f t="shared" si="1"/>
        <v>81</v>
      </c>
      <c r="N19" s="42">
        <f t="shared" si="2"/>
        <v>146</v>
      </c>
      <c r="O19" s="64" t="s">
        <v>264</v>
      </c>
      <c r="P19" s="43">
        <f t="shared" si="3"/>
        <v>231.06997646220577</v>
      </c>
      <c r="Q19" s="54" t="s">
        <v>46</v>
      </c>
      <c r="R19" s="31"/>
      <c r="S19"/>
    </row>
    <row r="20" spans="1:19" ht="15" customHeight="1">
      <c r="A20" s="39">
        <v>12</v>
      </c>
      <c r="B20" s="140" t="s">
        <v>207</v>
      </c>
      <c r="C20" s="30" t="s">
        <v>131</v>
      </c>
      <c r="D20" s="11" t="s">
        <v>34</v>
      </c>
      <c r="E20" s="37">
        <v>54.3</v>
      </c>
      <c r="F20" s="108">
        <v>57</v>
      </c>
      <c r="G20" s="124">
        <v>61</v>
      </c>
      <c r="H20" s="85">
        <v>62</v>
      </c>
      <c r="I20" s="141">
        <f>MAX(F20:H20)</f>
        <v>62</v>
      </c>
      <c r="J20" s="108">
        <v>74</v>
      </c>
      <c r="K20" s="124">
        <v>80</v>
      </c>
      <c r="L20" s="124">
        <v>80</v>
      </c>
      <c r="M20" s="41">
        <v>74</v>
      </c>
      <c r="N20" s="42">
        <f>SUM(I20,M20)</f>
        <v>136</v>
      </c>
      <c r="O20" s="64" t="s">
        <v>265</v>
      </c>
      <c r="P20" s="43">
        <f>N20*10^(0.784780654*(LOG10(E20/173.961))^2)</f>
        <v>215.87123410972666</v>
      </c>
      <c r="Q20" s="54" t="s">
        <v>100</v>
      </c>
      <c r="R20" s="31"/>
      <c r="S20"/>
    </row>
    <row r="21" spans="1:19" ht="20.25">
      <c r="A21" s="39">
        <v>13</v>
      </c>
      <c r="B21" s="140" t="s">
        <v>208</v>
      </c>
      <c r="C21" s="30" t="s">
        <v>58</v>
      </c>
      <c r="D21" s="11" t="s">
        <v>34</v>
      </c>
      <c r="E21" s="37">
        <v>56</v>
      </c>
      <c r="F21" s="108">
        <v>42</v>
      </c>
      <c r="G21" s="85">
        <v>45</v>
      </c>
      <c r="H21" s="85">
        <v>47</v>
      </c>
      <c r="I21" s="97">
        <f>MAX(F21:H21)</f>
        <v>47</v>
      </c>
      <c r="J21" s="108">
        <v>55</v>
      </c>
      <c r="K21" s="85">
        <v>60</v>
      </c>
      <c r="L21" s="124">
        <v>65</v>
      </c>
      <c r="M21" s="41">
        <v>60</v>
      </c>
      <c r="N21" s="42">
        <f>SUM(I21,M21)</f>
        <v>107</v>
      </c>
      <c r="O21" s="64">
        <v>6</v>
      </c>
      <c r="P21" s="43">
        <f>N21*10^(0.784780654*(LOG10(E21/173.961))^2)</f>
        <v>165.78862978351555</v>
      </c>
      <c r="Q21" s="54" t="s">
        <v>100</v>
      </c>
      <c r="S21" s="6"/>
    </row>
    <row r="22" spans="1:19" ht="20.25">
      <c r="A22" s="39">
        <v>14</v>
      </c>
      <c r="B22" s="140" t="s">
        <v>209</v>
      </c>
      <c r="C22" s="30" t="s">
        <v>210</v>
      </c>
      <c r="D22" s="11" t="s">
        <v>68</v>
      </c>
      <c r="E22" s="37">
        <v>51.1</v>
      </c>
      <c r="F22" s="108">
        <v>40</v>
      </c>
      <c r="G22" s="85">
        <v>43</v>
      </c>
      <c r="H22" s="124">
        <v>45</v>
      </c>
      <c r="I22" s="97">
        <v>43</v>
      </c>
      <c r="J22" s="108">
        <v>52</v>
      </c>
      <c r="K22" s="85">
        <v>55</v>
      </c>
      <c r="L22" s="85">
        <v>57</v>
      </c>
      <c r="M22" s="41">
        <f>MAX(J22:L22)</f>
        <v>57</v>
      </c>
      <c r="N22" s="42">
        <f>SUM(I22,M22)</f>
        <v>100</v>
      </c>
      <c r="O22" s="64">
        <v>8</v>
      </c>
      <c r="P22" s="43">
        <f>N22*10^(0.784780654*(LOG10(E22/173.961))^2)</f>
        <v>166.77757006425168</v>
      </c>
      <c r="Q22" s="54" t="s">
        <v>96</v>
      </c>
      <c r="S22" s="3"/>
    </row>
    <row r="23" spans="1:17" ht="20.25">
      <c r="A23" s="39">
        <v>15</v>
      </c>
      <c r="B23" s="140" t="s">
        <v>211</v>
      </c>
      <c r="C23" s="30" t="s">
        <v>212</v>
      </c>
      <c r="D23" s="11" t="s">
        <v>150</v>
      </c>
      <c r="E23" s="37">
        <v>55.4</v>
      </c>
      <c r="F23" s="108">
        <v>55</v>
      </c>
      <c r="G23" s="85">
        <v>60</v>
      </c>
      <c r="H23" s="124">
        <v>65</v>
      </c>
      <c r="I23" s="97">
        <v>60</v>
      </c>
      <c r="J23" s="108">
        <v>70</v>
      </c>
      <c r="K23" s="85">
        <v>75</v>
      </c>
      <c r="L23" s="124">
        <v>78</v>
      </c>
      <c r="M23" s="41">
        <v>75</v>
      </c>
      <c r="N23" s="42">
        <f>SUM(I23,M23)</f>
        <v>135</v>
      </c>
      <c r="O23" s="64" t="s">
        <v>266</v>
      </c>
      <c r="P23" s="43">
        <f>N23*10^(0.784780654*(LOG10(E23/173.961))^2)</f>
        <v>210.92910676688768</v>
      </c>
      <c r="Q23" s="54" t="s">
        <v>151</v>
      </c>
    </row>
    <row r="24" spans="1:20" ht="21" thickBot="1">
      <c r="A24" s="188">
        <v>16</v>
      </c>
      <c r="B24" s="199" t="s">
        <v>213</v>
      </c>
      <c r="C24" s="163" t="s">
        <v>214</v>
      </c>
      <c r="D24" s="164" t="s">
        <v>34</v>
      </c>
      <c r="E24" s="200">
        <v>53.1</v>
      </c>
      <c r="F24" s="201">
        <v>20</v>
      </c>
      <c r="G24" s="166">
        <v>23</v>
      </c>
      <c r="H24" s="166">
        <v>28</v>
      </c>
      <c r="I24" s="167">
        <f>MAX(F24:H24)</f>
        <v>28</v>
      </c>
      <c r="J24" s="201">
        <v>30</v>
      </c>
      <c r="K24" s="198">
        <v>33</v>
      </c>
      <c r="L24" s="166">
        <v>33</v>
      </c>
      <c r="M24" s="168">
        <f>MAX(J24:L24)</f>
        <v>33</v>
      </c>
      <c r="N24" s="169">
        <f>SUM(I24,M24)</f>
        <v>61</v>
      </c>
      <c r="O24" s="186">
        <v>13</v>
      </c>
      <c r="P24" s="170">
        <f>N24*10^(0.784780654*(LOG10(E24/173.961))^2)</f>
        <v>98.5739724341033</v>
      </c>
      <c r="Q24" s="171" t="s">
        <v>39</v>
      </c>
      <c r="T24" s="5"/>
    </row>
    <row r="25" spans="1:20" ht="20.25">
      <c r="A25" s="60">
        <v>18</v>
      </c>
      <c r="B25" s="4"/>
      <c r="C25" s="70"/>
      <c r="D25" s="13"/>
      <c r="E25" s="71"/>
      <c r="F25" s="149"/>
      <c r="G25" s="149"/>
      <c r="H25" s="149"/>
      <c r="I25" s="150"/>
      <c r="J25" s="149"/>
      <c r="K25" s="149"/>
      <c r="L25" s="149"/>
      <c r="M25" s="61"/>
      <c r="N25" s="62"/>
      <c r="O25" s="76"/>
      <c r="P25" s="63"/>
      <c r="Q25" s="73"/>
      <c r="T25" s="4"/>
    </row>
    <row r="26" spans="1:13" ht="12.75">
      <c r="A26" s="60">
        <v>19</v>
      </c>
      <c r="B26" s="14"/>
      <c r="C26" s="28" t="s">
        <v>25</v>
      </c>
      <c r="D26" s="14"/>
      <c r="F26" s="1"/>
      <c r="I26" s="33"/>
      <c r="J26" s="34"/>
      <c r="K26" s="35"/>
      <c r="L26" s="34" t="s">
        <v>24</v>
      </c>
      <c r="M26" s="35"/>
    </row>
    <row r="27" spans="1:12" ht="12.75">
      <c r="A27" s="60">
        <v>20</v>
      </c>
      <c r="B27" s="14"/>
      <c r="C27" t="s">
        <v>41</v>
      </c>
      <c r="D27" s="14"/>
      <c r="F27" s="1"/>
      <c r="L27" s="14" t="s">
        <v>51</v>
      </c>
    </row>
    <row r="36" spans="2:12" ht="4.5" customHeight="1">
      <c r="B36" s="28"/>
      <c r="H36" s="33"/>
      <c r="I36" s="34"/>
      <c r="J36" s="35"/>
      <c r="K36" s="34"/>
      <c r="L36" s="35"/>
    </row>
  </sheetData>
  <sheetProtection/>
  <mergeCells count="20">
    <mergeCell ref="Q7:Q8"/>
    <mergeCell ref="E7:E8"/>
    <mergeCell ref="F7:I7"/>
    <mergeCell ref="J7:M7"/>
    <mergeCell ref="N7:N8"/>
    <mergeCell ref="O7:O8"/>
    <mergeCell ref="B7:B8"/>
    <mergeCell ref="C7:C8"/>
    <mergeCell ref="D7:D8"/>
    <mergeCell ref="P7:P8"/>
    <mergeCell ref="A7:A8"/>
    <mergeCell ref="A5:C5"/>
    <mergeCell ref="A1:R1"/>
    <mergeCell ref="A2:R2"/>
    <mergeCell ref="A3:R3"/>
    <mergeCell ref="F5:H5"/>
    <mergeCell ref="A6:C6"/>
    <mergeCell ref="F6:H6"/>
    <mergeCell ref="J6:K6"/>
    <mergeCell ref="L6:M6"/>
  </mergeCells>
  <printOptions/>
  <pageMargins left="0.7500000000000001" right="0.16" top="1.18" bottom="0.59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M22" sqref="M22"/>
    </sheetView>
  </sheetViews>
  <sheetFormatPr defaultColWidth="11.421875" defaultRowHeight="12.75"/>
  <cols>
    <col min="1" max="1" width="3.28125" style="14" customWidth="1"/>
    <col min="2" max="2" width="21.28125" style="0" customWidth="1"/>
    <col min="3" max="3" width="9.8515625" style="14" bestFit="1" customWidth="1"/>
    <col min="4" max="4" width="10.8515625" style="1" customWidth="1"/>
    <col min="5" max="5" width="5.8515625" style="1" customWidth="1"/>
    <col min="6" max="8" width="4.8515625" style="14" customWidth="1"/>
    <col min="9" max="9" width="5.421875" style="14" customWidth="1"/>
    <col min="10" max="11" width="4.8515625" style="14" customWidth="1"/>
    <col min="12" max="12" width="4.7109375" style="14" customWidth="1"/>
    <col min="13" max="13" width="5.421875" style="14" customWidth="1"/>
    <col min="14" max="14" width="7.421875" style="14" customWidth="1"/>
    <col min="15" max="15" width="6.28125" style="14" customWidth="1"/>
    <col min="16" max="16" width="11.00390625" style="14" customWidth="1"/>
    <col min="17" max="17" width="19.7109375" style="14" customWidth="1"/>
    <col min="18" max="18" width="0.13671875" style="14" hidden="1" customWidth="1"/>
    <col min="19" max="19" width="14.00390625" style="1" customWidth="1"/>
  </cols>
  <sheetData>
    <row r="1" spans="1:19" ht="18">
      <c r="A1" s="220" t="s">
        <v>171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7"/>
    </row>
    <row r="2" spans="1:19" ht="4.5" customHeight="1">
      <c r="A2" s="220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7"/>
    </row>
    <row r="3" spans="1:19" ht="14.25" customHeight="1">
      <c r="A3" s="222" t="s">
        <v>13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7"/>
    </row>
    <row r="4" ht="16.5" customHeight="1"/>
    <row r="5" spans="1:19" ht="19.5" customHeight="1">
      <c r="A5" s="219" t="s">
        <v>37</v>
      </c>
      <c r="B5" s="219"/>
      <c r="C5" s="219"/>
      <c r="D5" s="22"/>
      <c r="E5" s="23"/>
      <c r="F5" s="219"/>
      <c r="G5" s="219"/>
      <c r="H5" s="219"/>
      <c r="I5" s="24"/>
      <c r="J5" s="84"/>
      <c r="K5" s="36" t="s">
        <v>52</v>
      </c>
      <c r="L5" s="36"/>
      <c r="M5" s="24"/>
      <c r="N5" s="24"/>
      <c r="O5" s="24"/>
      <c r="P5" s="20" t="s">
        <v>18</v>
      </c>
      <c r="S5" s="10"/>
    </row>
    <row r="6" spans="1:19" ht="22.5" customHeight="1">
      <c r="A6" s="223" t="s">
        <v>11</v>
      </c>
      <c r="B6" s="223"/>
      <c r="C6" s="223"/>
      <c r="D6" s="21"/>
      <c r="E6" s="25"/>
      <c r="F6" s="224" t="s">
        <v>9</v>
      </c>
      <c r="G6" s="224"/>
      <c r="H6" s="224"/>
      <c r="I6" s="24"/>
      <c r="J6" s="238" t="s">
        <v>10</v>
      </c>
      <c r="K6" s="238"/>
      <c r="L6" s="226"/>
      <c r="M6" s="226"/>
      <c r="N6" s="24"/>
      <c r="O6" s="24"/>
      <c r="P6" s="26" t="s">
        <v>15</v>
      </c>
      <c r="S6" s="8"/>
    </row>
    <row r="7" spans="1:19" ht="15" customHeight="1">
      <c r="A7" s="218" t="s">
        <v>3</v>
      </c>
      <c r="B7" s="227" t="s">
        <v>2</v>
      </c>
      <c r="C7" s="218" t="s">
        <v>1</v>
      </c>
      <c r="D7" s="228" t="s">
        <v>9</v>
      </c>
      <c r="E7" s="233" t="s">
        <v>4</v>
      </c>
      <c r="F7" s="234" t="s">
        <v>7</v>
      </c>
      <c r="G7" s="216"/>
      <c r="H7" s="216"/>
      <c r="I7" s="217"/>
      <c r="J7" s="234" t="s">
        <v>8</v>
      </c>
      <c r="K7" s="216"/>
      <c r="L7" s="216"/>
      <c r="M7" s="217"/>
      <c r="N7" s="235" t="s">
        <v>6</v>
      </c>
      <c r="O7" s="236" t="s">
        <v>263</v>
      </c>
      <c r="P7" s="230" t="s">
        <v>12</v>
      </c>
      <c r="Q7" s="232" t="s">
        <v>20</v>
      </c>
      <c r="R7" s="44" t="s">
        <v>14</v>
      </c>
      <c r="S7"/>
    </row>
    <row r="8" spans="1:18" s="2" customFormat="1" ht="15" customHeight="1">
      <c r="A8" s="218"/>
      <c r="B8" s="227"/>
      <c r="C8" s="218"/>
      <c r="D8" s="229"/>
      <c r="E8" s="233"/>
      <c r="F8" s="15">
        <v>1</v>
      </c>
      <c r="G8" s="12">
        <v>2</v>
      </c>
      <c r="H8" s="12">
        <v>3</v>
      </c>
      <c r="I8" s="17" t="s">
        <v>5</v>
      </c>
      <c r="J8" s="19">
        <v>1</v>
      </c>
      <c r="K8" s="12">
        <v>2</v>
      </c>
      <c r="L8" s="12">
        <v>3</v>
      </c>
      <c r="M8" s="98" t="s">
        <v>5</v>
      </c>
      <c r="N8" s="235"/>
      <c r="O8" s="237"/>
      <c r="P8" s="231"/>
      <c r="Q8" s="232"/>
      <c r="R8" s="45"/>
    </row>
    <row r="9" spans="1:18" s="2" customFormat="1" ht="15" customHeight="1">
      <c r="A9" s="39">
        <v>1</v>
      </c>
      <c r="B9" s="66" t="s">
        <v>192</v>
      </c>
      <c r="C9" s="103" t="s">
        <v>59</v>
      </c>
      <c r="D9" s="50" t="s">
        <v>34</v>
      </c>
      <c r="E9" s="104">
        <v>59.2</v>
      </c>
      <c r="F9" s="129">
        <v>47</v>
      </c>
      <c r="G9" s="51">
        <v>47</v>
      </c>
      <c r="H9" s="51">
        <v>49</v>
      </c>
      <c r="I9" s="40">
        <f aca="true" t="shared" si="0" ref="I9:I15">MAX(F9:H9)</f>
        <v>49</v>
      </c>
      <c r="J9" s="92">
        <v>58</v>
      </c>
      <c r="K9" s="85">
        <v>58</v>
      </c>
      <c r="L9" s="85">
        <v>62</v>
      </c>
      <c r="M9" s="94">
        <f aca="true" t="shared" si="1" ref="M9:M15">MAX(J9:L9)</f>
        <v>62</v>
      </c>
      <c r="N9" s="42">
        <f aca="true" t="shared" si="2" ref="N9:N15">SUM(I9,M9)</f>
        <v>111</v>
      </c>
      <c r="O9" s="64">
        <v>4</v>
      </c>
      <c r="P9" s="43">
        <f aca="true" t="shared" si="3" ref="P9:P15">N9*10^(0.784780654*(LOG10(E9/173.961))^2)</f>
        <v>164.93180839717996</v>
      </c>
      <c r="Q9" s="54" t="s">
        <v>100</v>
      </c>
      <c r="R9" s="45"/>
    </row>
    <row r="10" spans="1:19" ht="15" customHeight="1">
      <c r="A10" s="39">
        <v>2</v>
      </c>
      <c r="B10" s="82" t="s">
        <v>193</v>
      </c>
      <c r="C10" s="30" t="s">
        <v>194</v>
      </c>
      <c r="D10" s="11" t="s">
        <v>49</v>
      </c>
      <c r="E10" s="27">
        <v>57</v>
      </c>
      <c r="F10" s="92">
        <v>60</v>
      </c>
      <c r="G10" s="85">
        <v>62</v>
      </c>
      <c r="H10" s="124">
        <v>63</v>
      </c>
      <c r="I10" s="40">
        <v>62</v>
      </c>
      <c r="J10" s="92">
        <v>73</v>
      </c>
      <c r="K10" s="85">
        <v>75</v>
      </c>
      <c r="L10" s="124">
        <v>76</v>
      </c>
      <c r="M10" s="94">
        <v>75</v>
      </c>
      <c r="N10" s="42">
        <f t="shared" si="2"/>
        <v>137</v>
      </c>
      <c r="O10" s="64" t="s">
        <v>265</v>
      </c>
      <c r="P10" s="43">
        <f t="shared" si="3"/>
        <v>209.41064953466528</v>
      </c>
      <c r="Q10" s="54" t="s">
        <v>61</v>
      </c>
      <c r="R10" s="46"/>
      <c r="S10"/>
    </row>
    <row r="11" spans="1:19" ht="15" customHeight="1">
      <c r="A11" s="9">
        <v>3</v>
      </c>
      <c r="B11" s="66" t="s">
        <v>195</v>
      </c>
      <c r="C11" s="103" t="s">
        <v>196</v>
      </c>
      <c r="D11" s="50" t="s">
        <v>116</v>
      </c>
      <c r="E11" s="104">
        <v>60</v>
      </c>
      <c r="F11" s="52">
        <v>27</v>
      </c>
      <c r="G11" s="51">
        <v>30</v>
      </c>
      <c r="H11" s="51">
        <v>31</v>
      </c>
      <c r="I11" s="40">
        <f t="shared" si="0"/>
        <v>31</v>
      </c>
      <c r="J11" s="92">
        <v>40</v>
      </c>
      <c r="K11" s="124">
        <v>42</v>
      </c>
      <c r="L11" s="85">
        <v>42</v>
      </c>
      <c r="M11" s="94">
        <f t="shared" si="1"/>
        <v>42</v>
      </c>
      <c r="N11" s="42">
        <f t="shared" si="2"/>
        <v>73</v>
      </c>
      <c r="O11" s="64">
        <v>7</v>
      </c>
      <c r="P11" s="43">
        <f t="shared" si="3"/>
        <v>107.41072845644925</v>
      </c>
      <c r="Q11" s="54" t="s">
        <v>117</v>
      </c>
      <c r="R11" s="46"/>
      <c r="S11"/>
    </row>
    <row r="12" spans="1:19" ht="15" customHeight="1">
      <c r="A12" s="39">
        <v>4</v>
      </c>
      <c r="B12" s="82" t="s">
        <v>197</v>
      </c>
      <c r="C12" s="30" t="s">
        <v>198</v>
      </c>
      <c r="D12" s="11" t="s">
        <v>116</v>
      </c>
      <c r="E12" s="27">
        <v>59.3</v>
      </c>
      <c r="F12" s="92">
        <v>25</v>
      </c>
      <c r="G12" s="124">
        <v>29</v>
      </c>
      <c r="H12" s="85">
        <v>29</v>
      </c>
      <c r="I12" s="40">
        <f t="shared" si="0"/>
        <v>29</v>
      </c>
      <c r="J12" s="126">
        <v>45</v>
      </c>
      <c r="K12" s="124">
        <v>45</v>
      </c>
      <c r="L12" s="124">
        <v>45</v>
      </c>
      <c r="M12" s="94">
        <f t="shared" si="1"/>
        <v>45</v>
      </c>
      <c r="N12" s="42">
        <f t="shared" si="2"/>
        <v>74</v>
      </c>
      <c r="O12" s="64">
        <v>6</v>
      </c>
      <c r="P12" s="43">
        <f t="shared" si="3"/>
        <v>109.81837544574722</v>
      </c>
      <c r="Q12" s="54" t="s">
        <v>117</v>
      </c>
      <c r="R12" s="46"/>
      <c r="S12"/>
    </row>
    <row r="13" spans="1:19" ht="15" customHeight="1">
      <c r="A13" s="39">
        <v>5</v>
      </c>
      <c r="B13" s="66" t="s">
        <v>199</v>
      </c>
      <c r="C13" s="103" t="s">
        <v>200</v>
      </c>
      <c r="D13" s="50" t="s">
        <v>37</v>
      </c>
      <c r="E13" s="104">
        <v>60.3</v>
      </c>
      <c r="F13" s="52">
        <v>38</v>
      </c>
      <c r="G13" s="125">
        <v>40</v>
      </c>
      <c r="H13" s="51">
        <v>40</v>
      </c>
      <c r="I13" s="40">
        <f t="shared" si="0"/>
        <v>40</v>
      </c>
      <c r="J13" s="92">
        <v>50</v>
      </c>
      <c r="K13" s="124">
        <v>52</v>
      </c>
      <c r="L13" s="85">
        <v>52</v>
      </c>
      <c r="M13" s="94">
        <f t="shared" si="1"/>
        <v>52</v>
      </c>
      <c r="N13" s="42">
        <f t="shared" si="2"/>
        <v>92</v>
      </c>
      <c r="O13" s="64">
        <v>5</v>
      </c>
      <c r="P13" s="43">
        <f t="shared" si="3"/>
        <v>134.8790805879439</v>
      </c>
      <c r="Q13" s="54" t="s">
        <v>41</v>
      </c>
      <c r="R13" s="46"/>
      <c r="S13"/>
    </row>
    <row r="14" spans="1:19" ht="15" customHeight="1">
      <c r="A14" s="9">
        <v>6</v>
      </c>
      <c r="B14" s="82" t="s">
        <v>201</v>
      </c>
      <c r="C14" s="30" t="s">
        <v>202</v>
      </c>
      <c r="D14" s="11" t="s">
        <v>37</v>
      </c>
      <c r="E14" s="27">
        <v>59.7</v>
      </c>
      <c r="F14" s="92">
        <v>57</v>
      </c>
      <c r="G14" s="85">
        <v>60</v>
      </c>
      <c r="H14" s="85">
        <v>62</v>
      </c>
      <c r="I14" s="40">
        <f t="shared" si="0"/>
        <v>62</v>
      </c>
      <c r="J14" s="92">
        <v>73</v>
      </c>
      <c r="K14" s="124">
        <v>76</v>
      </c>
      <c r="L14" s="85">
        <v>76</v>
      </c>
      <c r="M14" s="94">
        <f t="shared" si="1"/>
        <v>76</v>
      </c>
      <c r="N14" s="42">
        <f t="shared" si="2"/>
        <v>138</v>
      </c>
      <c r="O14" s="64" t="s">
        <v>264</v>
      </c>
      <c r="P14" s="43">
        <f t="shared" si="3"/>
        <v>203.79203213827157</v>
      </c>
      <c r="Q14" s="54" t="s">
        <v>41</v>
      </c>
      <c r="R14" s="46"/>
      <c r="S14"/>
    </row>
    <row r="15" spans="1:19" ht="15" customHeight="1">
      <c r="A15" s="39">
        <v>7</v>
      </c>
      <c r="B15" s="66" t="s">
        <v>203</v>
      </c>
      <c r="C15" s="103" t="s">
        <v>131</v>
      </c>
      <c r="D15" s="50" t="s">
        <v>34</v>
      </c>
      <c r="E15" s="104">
        <v>59.2</v>
      </c>
      <c r="F15" s="129">
        <v>47</v>
      </c>
      <c r="G15" s="125">
        <v>49</v>
      </c>
      <c r="H15" s="51">
        <v>49</v>
      </c>
      <c r="I15" s="40">
        <f t="shared" si="0"/>
        <v>49</v>
      </c>
      <c r="J15" s="92">
        <v>58</v>
      </c>
      <c r="K15" s="85">
        <v>61</v>
      </c>
      <c r="L15" s="85">
        <v>63</v>
      </c>
      <c r="M15" s="94">
        <f t="shared" si="1"/>
        <v>63</v>
      </c>
      <c r="N15" s="42">
        <f t="shared" si="2"/>
        <v>112</v>
      </c>
      <c r="O15" s="64" t="s">
        <v>266</v>
      </c>
      <c r="P15" s="43">
        <f t="shared" si="3"/>
        <v>166.4176805449023</v>
      </c>
      <c r="Q15" s="54" t="s">
        <v>100</v>
      </c>
      <c r="R15" s="46"/>
      <c r="S15"/>
    </row>
    <row r="16" ht="15">
      <c r="S16" s="6"/>
    </row>
    <row r="17" spans="2:19" ht="12.75">
      <c r="B17" s="28" t="s">
        <v>26</v>
      </c>
      <c r="H17" s="33"/>
      <c r="I17" s="34"/>
      <c r="J17" s="35"/>
      <c r="K17" s="34" t="s">
        <v>24</v>
      </c>
      <c r="L17" s="35"/>
      <c r="M17" s="35"/>
      <c r="N17" s="35"/>
      <c r="O17" s="35"/>
      <c r="S17" s="3"/>
    </row>
    <row r="18" spans="2:11" ht="12.75">
      <c r="B18" t="s">
        <v>41</v>
      </c>
      <c r="K18" s="14" t="s">
        <v>51</v>
      </c>
    </row>
    <row r="19" ht="12.75">
      <c r="T19" s="5"/>
    </row>
    <row r="20" ht="12.75">
      <c r="T20" s="4"/>
    </row>
  </sheetData>
  <sheetProtection/>
  <mergeCells count="20">
    <mergeCell ref="Q7:Q8"/>
    <mergeCell ref="E7:E8"/>
    <mergeCell ref="F7:I7"/>
    <mergeCell ref="J7:M7"/>
    <mergeCell ref="N7:N8"/>
    <mergeCell ref="O7:O8"/>
    <mergeCell ref="B7:B8"/>
    <mergeCell ref="C7:C8"/>
    <mergeCell ref="D7:D8"/>
    <mergeCell ref="P7:P8"/>
    <mergeCell ref="A7:A8"/>
    <mergeCell ref="A5:C5"/>
    <mergeCell ref="A1:R1"/>
    <mergeCell ref="A2:R2"/>
    <mergeCell ref="A3:R3"/>
    <mergeCell ref="F5:H5"/>
    <mergeCell ref="A6:C6"/>
    <mergeCell ref="F6:H6"/>
    <mergeCell ref="J6:K6"/>
    <mergeCell ref="L6:M6"/>
  </mergeCells>
  <printOptions/>
  <pageMargins left="0.7500000000000001" right="0.16" top="1.18" bottom="0.59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4"/>
  <sheetViews>
    <sheetView workbookViewId="0" topLeftCell="A4">
      <selection activeCell="D29" sqref="D29"/>
    </sheetView>
  </sheetViews>
  <sheetFormatPr defaultColWidth="11.421875" defaultRowHeight="12.75"/>
  <cols>
    <col min="1" max="1" width="3.140625" style="14" customWidth="1"/>
    <col min="2" max="2" width="23.00390625" style="0" customWidth="1"/>
    <col min="3" max="3" width="9.7109375" style="14" customWidth="1"/>
    <col min="4" max="4" width="10.28125" style="1" customWidth="1"/>
    <col min="5" max="5" width="6.140625" style="1" customWidth="1"/>
    <col min="6" max="7" width="4.8515625" style="14" customWidth="1"/>
    <col min="8" max="8" width="4.421875" style="14" customWidth="1"/>
    <col min="9" max="9" width="5.8515625" style="14" customWidth="1"/>
    <col min="10" max="10" width="4.8515625" style="14" customWidth="1"/>
    <col min="11" max="12" width="4.421875" style="14" customWidth="1"/>
    <col min="13" max="13" width="5.7109375" style="14" customWidth="1"/>
    <col min="14" max="14" width="7.7109375" style="14" customWidth="1"/>
    <col min="15" max="15" width="7.00390625" style="14" customWidth="1"/>
    <col min="16" max="16" width="11.140625" style="14" bestFit="1" customWidth="1"/>
    <col min="17" max="17" width="19.421875" style="14" customWidth="1"/>
    <col min="18" max="18" width="0.13671875" style="14" hidden="1" customWidth="1"/>
    <col min="19" max="19" width="14.00390625" style="1" customWidth="1"/>
  </cols>
  <sheetData>
    <row r="1" spans="1:19" ht="18">
      <c r="A1" s="220" t="s">
        <v>171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7"/>
    </row>
    <row r="2" spans="1:19" ht="5.25" customHeight="1">
      <c r="A2" s="220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7"/>
    </row>
    <row r="3" spans="1:19" ht="15" customHeight="1">
      <c r="A3" s="222" t="s">
        <v>13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7"/>
    </row>
    <row r="4" ht="16.5" customHeight="1"/>
    <row r="5" spans="1:19" ht="19.5" customHeight="1">
      <c r="A5" s="219" t="s">
        <v>37</v>
      </c>
      <c r="B5" s="219"/>
      <c r="C5" s="219"/>
      <c r="D5" s="22"/>
      <c r="E5" s="23"/>
      <c r="F5" s="219"/>
      <c r="G5" s="219"/>
      <c r="H5" s="219"/>
      <c r="I5" s="24"/>
      <c r="J5" s="84"/>
      <c r="K5" s="36" t="s">
        <v>52</v>
      </c>
      <c r="L5" s="36"/>
      <c r="M5" s="24"/>
      <c r="N5" s="24"/>
      <c r="O5" s="24"/>
      <c r="P5" s="20" t="s">
        <v>19</v>
      </c>
      <c r="S5" s="10"/>
    </row>
    <row r="6" spans="1:19" ht="22.5" customHeight="1">
      <c r="A6" s="223" t="s">
        <v>11</v>
      </c>
      <c r="B6" s="223"/>
      <c r="C6" s="223"/>
      <c r="D6" s="21"/>
      <c r="E6" s="25"/>
      <c r="F6" s="224" t="s">
        <v>9</v>
      </c>
      <c r="G6" s="224"/>
      <c r="H6" s="224"/>
      <c r="I6" s="24"/>
      <c r="J6" s="225" t="s">
        <v>10</v>
      </c>
      <c r="K6" s="225"/>
      <c r="L6" s="226"/>
      <c r="M6" s="226"/>
      <c r="N6" s="24"/>
      <c r="O6" s="24"/>
      <c r="P6" s="26" t="s">
        <v>15</v>
      </c>
      <c r="S6" s="8"/>
    </row>
    <row r="7" spans="1:19" ht="15" customHeight="1">
      <c r="A7" s="218" t="s">
        <v>3</v>
      </c>
      <c r="B7" s="227" t="s">
        <v>2</v>
      </c>
      <c r="C7" s="218" t="s">
        <v>1</v>
      </c>
      <c r="D7" s="228" t="s">
        <v>9</v>
      </c>
      <c r="E7" s="233" t="s">
        <v>4</v>
      </c>
      <c r="F7" s="234" t="s">
        <v>7</v>
      </c>
      <c r="G7" s="216"/>
      <c r="H7" s="216"/>
      <c r="I7" s="217"/>
      <c r="J7" s="234" t="s">
        <v>8</v>
      </c>
      <c r="K7" s="216"/>
      <c r="L7" s="216"/>
      <c r="M7" s="217"/>
      <c r="N7" s="235" t="s">
        <v>6</v>
      </c>
      <c r="O7" s="236" t="s">
        <v>263</v>
      </c>
      <c r="P7" s="230" t="s">
        <v>12</v>
      </c>
      <c r="Q7" s="232" t="s">
        <v>20</v>
      </c>
      <c r="R7" s="44" t="s">
        <v>14</v>
      </c>
      <c r="S7"/>
    </row>
    <row r="8" spans="1:18" s="2" customFormat="1" ht="15" customHeight="1">
      <c r="A8" s="218"/>
      <c r="B8" s="227"/>
      <c r="C8" s="218"/>
      <c r="D8" s="229"/>
      <c r="E8" s="233"/>
      <c r="F8" s="15">
        <v>1</v>
      </c>
      <c r="G8" s="12">
        <v>2</v>
      </c>
      <c r="H8" s="12">
        <v>3</v>
      </c>
      <c r="I8" s="17" t="s">
        <v>5</v>
      </c>
      <c r="J8" s="19">
        <v>1</v>
      </c>
      <c r="K8" s="12">
        <v>2</v>
      </c>
      <c r="L8" s="12">
        <v>3</v>
      </c>
      <c r="M8" s="98" t="s">
        <v>5</v>
      </c>
      <c r="N8" s="235"/>
      <c r="O8" s="237"/>
      <c r="P8" s="231"/>
      <c r="Q8" s="232"/>
      <c r="R8" s="45"/>
    </row>
    <row r="9" spans="1:18" s="2" customFormat="1" ht="15" customHeight="1">
      <c r="A9" s="39">
        <v>1</v>
      </c>
      <c r="B9" s="67" t="s">
        <v>204</v>
      </c>
      <c r="C9" s="29" t="s">
        <v>205</v>
      </c>
      <c r="D9" s="11" t="s">
        <v>68</v>
      </c>
      <c r="E9" s="18">
        <v>63</v>
      </c>
      <c r="F9" s="75">
        <v>27</v>
      </c>
      <c r="G9" s="11">
        <v>30</v>
      </c>
      <c r="H9" s="128">
        <v>32</v>
      </c>
      <c r="I9" s="40">
        <v>30</v>
      </c>
      <c r="J9" s="75">
        <v>40</v>
      </c>
      <c r="K9" s="11">
        <v>42</v>
      </c>
      <c r="L9" s="11">
        <v>44</v>
      </c>
      <c r="M9" s="94">
        <f>MAX(J9:L9)</f>
        <v>44</v>
      </c>
      <c r="N9" s="42">
        <f aca="true" t="shared" si="0" ref="N9:N14">SUM(I9,M9)</f>
        <v>74</v>
      </c>
      <c r="O9" s="64">
        <v>9</v>
      </c>
      <c r="P9" s="43">
        <f aca="true" t="shared" si="1" ref="P9:P14">N9*10^(0.784780654*(LOG10(E9/173.961))^2)</f>
        <v>105.18013574002158</v>
      </c>
      <c r="Q9" s="54" t="s">
        <v>96</v>
      </c>
      <c r="R9" s="45"/>
    </row>
    <row r="10" spans="1:19" ht="15" customHeight="1">
      <c r="A10" s="39">
        <v>2</v>
      </c>
      <c r="B10" s="66" t="s">
        <v>206</v>
      </c>
      <c r="C10" s="29" t="s">
        <v>58</v>
      </c>
      <c r="D10" s="11" t="s">
        <v>150</v>
      </c>
      <c r="E10" s="18">
        <v>63.3</v>
      </c>
      <c r="F10" s="75">
        <v>40</v>
      </c>
      <c r="G10" s="11">
        <v>43</v>
      </c>
      <c r="H10" s="11">
        <v>46</v>
      </c>
      <c r="I10" s="40">
        <f>MAX(F10:H10)</f>
        <v>46</v>
      </c>
      <c r="J10" s="75">
        <v>54</v>
      </c>
      <c r="K10" s="11">
        <v>57</v>
      </c>
      <c r="L10" s="11">
        <v>60</v>
      </c>
      <c r="M10" s="94">
        <f>MAX(J10:L10)</f>
        <v>60</v>
      </c>
      <c r="N10" s="42">
        <f t="shared" si="0"/>
        <v>106</v>
      </c>
      <c r="O10" s="64">
        <v>7</v>
      </c>
      <c r="P10" s="43">
        <f t="shared" si="1"/>
        <v>150.16986180767128</v>
      </c>
      <c r="Q10" s="54" t="s">
        <v>151</v>
      </c>
      <c r="R10" s="46"/>
      <c r="S10"/>
    </row>
    <row r="11" spans="1:19" ht="15" customHeight="1">
      <c r="A11" s="9">
        <v>3</v>
      </c>
      <c r="B11" s="66" t="s">
        <v>217</v>
      </c>
      <c r="C11" s="29" t="s">
        <v>218</v>
      </c>
      <c r="D11" s="11" t="s">
        <v>116</v>
      </c>
      <c r="E11" s="18">
        <v>64.9</v>
      </c>
      <c r="F11" s="75">
        <v>50</v>
      </c>
      <c r="G11" s="11">
        <v>53</v>
      </c>
      <c r="H11" s="11">
        <v>55</v>
      </c>
      <c r="I11" s="40">
        <f>MAX(F11:H11)</f>
        <v>55</v>
      </c>
      <c r="J11" s="75">
        <v>60</v>
      </c>
      <c r="K11" s="11">
        <v>63</v>
      </c>
      <c r="L11" s="124">
        <v>65</v>
      </c>
      <c r="M11" s="94">
        <v>63</v>
      </c>
      <c r="N11" s="42">
        <f t="shared" si="0"/>
        <v>118</v>
      </c>
      <c r="O11" s="64" t="s">
        <v>266</v>
      </c>
      <c r="P11" s="43">
        <f t="shared" si="1"/>
        <v>164.35408037245156</v>
      </c>
      <c r="Q11" s="54" t="s">
        <v>117</v>
      </c>
      <c r="R11" s="46"/>
      <c r="S11"/>
    </row>
    <row r="12" spans="1:19" ht="15" customHeight="1">
      <c r="A12" s="39">
        <v>4</v>
      </c>
      <c r="B12" s="68" t="s">
        <v>220</v>
      </c>
      <c r="C12" s="29" t="s">
        <v>221</v>
      </c>
      <c r="D12" s="11" t="s">
        <v>116</v>
      </c>
      <c r="E12" s="58">
        <v>67.5</v>
      </c>
      <c r="F12" s="93">
        <v>32</v>
      </c>
      <c r="G12" s="11">
        <v>35</v>
      </c>
      <c r="H12" s="124">
        <v>38</v>
      </c>
      <c r="I12" s="40">
        <v>35</v>
      </c>
      <c r="J12" s="93">
        <v>47</v>
      </c>
      <c r="K12" s="11">
        <v>50</v>
      </c>
      <c r="L12" s="11">
        <v>54</v>
      </c>
      <c r="M12" s="94">
        <f>MAX(J12:L12)</f>
        <v>54</v>
      </c>
      <c r="N12" s="42">
        <f t="shared" si="0"/>
        <v>89</v>
      </c>
      <c r="O12" s="64">
        <v>8</v>
      </c>
      <c r="P12" s="43">
        <f t="shared" si="1"/>
        <v>120.79570953379894</v>
      </c>
      <c r="Q12" s="54" t="s">
        <v>117</v>
      </c>
      <c r="R12" s="46"/>
      <c r="S12"/>
    </row>
    <row r="13" spans="1:19" ht="15" customHeight="1">
      <c r="A13" s="39">
        <v>5</v>
      </c>
      <c r="B13" s="68" t="s">
        <v>222</v>
      </c>
      <c r="C13" s="29" t="s">
        <v>223</v>
      </c>
      <c r="D13" s="11" t="s">
        <v>116</v>
      </c>
      <c r="E13" s="58">
        <v>68.9</v>
      </c>
      <c r="F13" s="127">
        <v>41</v>
      </c>
      <c r="G13" s="11">
        <v>41</v>
      </c>
      <c r="H13" s="11">
        <v>44</v>
      </c>
      <c r="I13" s="40">
        <f>MAX(F13:H13)</f>
        <v>44</v>
      </c>
      <c r="J13" s="93">
        <v>55</v>
      </c>
      <c r="K13" s="11">
        <v>60</v>
      </c>
      <c r="L13" s="124">
        <v>63</v>
      </c>
      <c r="M13" s="94">
        <f>MAX(J13:L13)</f>
        <v>63</v>
      </c>
      <c r="N13" s="42">
        <f t="shared" si="0"/>
        <v>107</v>
      </c>
      <c r="O13" s="64">
        <v>6</v>
      </c>
      <c r="P13" s="43">
        <f t="shared" si="1"/>
        <v>143.33568344895068</v>
      </c>
      <c r="Q13" s="54" t="s">
        <v>117</v>
      </c>
      <c r="R13" s="46"/>
      <c r="S13"/>
    </row>
    <row r="14" spans="1:19" ht="15" customHeight="1">
      <c r="A14" s="9">
        <v>6</v>
      </c>
      <c r="B14" s="68" t="s">
        <v>224</v>
      </c>
      <c r="C14" s="29" t="s">
        <v>225</v>
      </c>
      <c r="D14" s="11" t="s">
        <v>116</v>
      </c>
      <c r="E14" s="58">
        <v>65</v>
      </c>
      <c r="F14" s="93">
        <v>30</v>
      </c>
      <c r="G14" s="11">
        <v>32</v>
      </c>
      <c r="H14" s="11">
        <v>35</v>
      </c>
      <c r="I14" s="40">
        <f>MAX(F14:H14)</f>
        <v>35</v>
      </c>
      <c r="J14" s="127">
        <v>41</v>
      </c>
      <c r="K14" s="124">
        <v>41</v>
      </c>
      <c r="L14" s="124">
        <v>41</v>
      </c>
      <c r="M14" s="94">
        <v>0</v>
      </c>
      <c r="N14" s="42">
        <f t="shared" si="0"/>
        <v>35</v>
      </c>
      <c r="O14" s="64">
        <v>11</v>
      </c>
      <c r="P14" s="43">
        <f t="shared" si="1"/>
        <v>48.69871188872267</v>
      </c>
      <c r="Q14" s="54" t="s">
        <v>117</v>
      </c>
      <c r="R14" s="46"/>
      <c r="S14"/>
    </row>
    <row r="15" spans="1:19" ht="15" customHeight="1">
      <c r="A15" s="39">
        <v>7</v>
      </c>
      <c r="B15" s="66" t="s">
        <v>226</v>
      </c>
      <c r="C15" s="29" t="s">
        <v>227</v>
      </c>
      <c r="D15" s="11" t="s">
        <v>228</v>
      </c>
      <c r="E15" s="18">
        <v>62.6</v>
      </c>
      <c r="F15" s="75">
        <v>40</v>
      </c>
      <c r="G15" s="11">
        <v>45</v>
      </c>
      <c r="H15" s="11">
        <v>47</v>
      </c>
      <c r="I15" s="41">
        <f>MAX(F15:H15)</f>
        <v>47</v>
      </c>
      <c r="J15" s="75">
        <v>55</v>
      </c>
      <c r="K15" s="124">
        <v>60</v>
      </c>
      <c r="L15" s="11">
        <v>60</v>
      </c>
      <c r="M15" s="94">
        <f>MAX(J15:L15)</f>
        <v>60</v>
      </c>
      <c r="N15" s="42">
        <f>SUM(I15,M15)</f>
        <v>107</v>
      </c>
      <c r="O15" s="64">
        <v>4</v>
      </c>
      <c r="P15" s="43">
        <f>N15*10^(0.784780654*(LOG10(E15/173.961))^2)</f>
        <v>152.7590621607665</v>
      </c>
      <c r="Q15" s="54" t="s">
        <v>61</v>
      </c>
      <c r="R15" s="46"/>
      <c r="S15"/>
    </row>
    <row r="16" spans="1:19" ht="15" customHeight="1">
      <c r="A16" s="39">
        <v>8</v>
      </c>
      <c r="B16" s="68" t="s">
        <v>229</v>
      </c>
      <c r="C16" s="29" t="s">
        <v>230</v>
      </c>
      <c r="D16" s="11" t="s">
        <v>43</v>
      </c>
      <c r="E16" s="18">
        <v>68.6</v>
      </c>
      <c r="F16" s="75">
        <v>68</v>
      </c>
      <c r="G16" s="11">
        <v>70</v>
      </c>
      <c r="H16" s="11">
        <v>72</v>
      </c>
      <c r="I16" s="41">
        <f>MAX(F16:H16)</f>
        <v>72</v>
      </c>
      <c r="J16" s="75">
        <v>88</v>
      </c>
      <c r="K16" s="124">
        <v>92</v>
      </c>
      <c r="L16" s="124">
        <v>92</v>
      </c>
      <c r="M16" s="94">
        <v>88</v>
      </c>
      <c r="N16" s="42">
        <f>SUM(I16,M16)</f>
        <v>160</v>
      </c>
      <c r="O16" s="64" t="s">
        <v>264</v>
      </c>
      <c r="P16" s="43">
        <f>N16*10^(0.784780654*(LOG10(E16/173.961))^2)</f>
        <v>214.926407851309</v>
      </c>
      <c r="Q16" s="54" t="s">
        <v>44</v>
      </c>
      <c r="R16" s="46"/>
      <c r="S16"/>
    </row>
    <row r="17" spans="1:19" ht="15" customHeight="1">
      <c r="A17" s="9">
        <v>9</v>
      </c>
      <c r="B17" s="66" t="s">
        <v>231</v>
      </c>
      <c r="C17" s="30" t="s">
        <v>131</v>
      </c>
      <c r="D17" s="11" t="s">
        <v>29</v>
      </c>
      <c r="E17" s="27">
        <v>65.9</v>
      </c>
      <c r="F17" s="92">
        <v>60</v>
      </c>
      <c r="G17" s="85">
        <v>65</v>
      </c>
      <c r="H17" s="85">
        <v>70</v>
      </c>
      <c r="I17" s="41">
        <f>MAX(F17:H17)</f>
        <v>70</v>
      </c>
      <c r="J17" s="92">
        <v>70</v>
      </c>
      <c r="K17" s="85">
        <v>75</v>
      </c>
      <c r="L17" s="85">
        <v>80</v>
      </c>
      <c r="M17" s="94">
        <f>MAX(J17:L17)</f>
        <v>80</v>
      </c>
      <c r="N17" s="42">
        <f>SUM(I17,M17)</f>
        <v>150</v>
      </c>
      <c r="O17" s="64" t="s">
        <v>265</v>
      </c>
      <c r="P17" s="43">
        <f>N17*10^(0.784780654*(LOG10(E17/173.961))^2)</f>
        <v>206.80505066990418</v>
      </c>
      <c r="Q17" s="54" t="s">
        <v>32</v>
      </c>
      <c r="R17" s="46"/>
      <c r="S17"/>
    </row>
    <row r="18" spans="1:19" ht="15" customHeight="1">
      <c r="A18" s="39">
        <v>10</v>
      </c>
      <c r="B18" s="66" t="s">
        <v>232</v>
      </c>
      <c r="C18" s="30" t="s">
        <v>233</v>
      </c>
      <c r="D18" s="11" t="s">
        <v>68</v>
      </c>
      <c r="E18" s="27">
        <v>66</v>
      </c>
      <c r="F18" s="92">
        <v>47</v>
      </c>
      <c r="G18" s="124">
        <v>50</v>
      </c>
      <c r="H18" s="124">
        <v>50</v>
      </c>
      <c r="I18" s="41">
        <v>47</v>
      </c>
      <c r="J18" s="92">
        <v>57</v>
      </c>
      <c r="K18" s="124">
        <v>60</v>
      </c>
      <c r="L18" s="85">
        <v>60</v>
      </c>
      <c r="M18" s="94">
        <f>MAX(J18:L18)</f>
        <v>60</v>
      </c>
      <c r="N18" s="42">
        <f>SUM(I18,M18)</f>
        <v>107</v>
      </c>
      <c r="O18" s="64">
        <v>5</v>
      </c>
      <c r="P18" s="43">
        <f>N18*10^(0.784780654*(LOG10(E18/173.961))^2)</f>
        <v>147.3731184955285</v>
      </c>
      <c r="Q18" s="54" t="s">
        <v>96</v>
      </c>
      <c r="R18" s="46"/>
      <c r="S18"/>
    </row>
    <row r="19" spans="1:19" ht="15" customHeight="1">
      <c r="A19" s="9">
        <v>11</v>
      </c>
      <c r="B19" s="67" t="s">
        <v>234</v>
      </c>
      <c r="C19" s="29" t="s">
        <v>235</v>
      </c>
      <c r="D19" s="11" t="s">
        <v>37</v>
      </c>
      <c r="E19" s="18">
        <v>62.7</v>
      </c>
      <c r="F19" s="75">
        <v>25</v>
      </c>
      <c r="G19" s="11">
        <v>28</v>
      </c>
      <c r="H19" s="32">
        <v>30</v>
      </c>
      <c r="I19" s="41">
        <f>MAX(F19:H19)</f>
        <v>30</v>
      </c>
      <c r="J19" s="75">
        <v>33</v>
      </c>
      <c r="K19" s="11">
        <v>38</v>
      </c>
      <c r="L19" s="11">
        <v>40</v>
      </c>
      <c r="M19" s="94">
        <f>MAX(J19:L19)</f>
        <v>40</v>
      </c>
      <c r="N19" s="42">
        <f>SUM(I19,M19)</f>
        <v>70</v>
      </c>
      <c r="O19" s="64">
        <v>10</v>
      </c>
      <c r="P19" s="43">
        <f>N19*10^(0.784780654*(LOG10(E19/173.961))^2)</f>
        <v>99.82485084200049</v>
      </c>
      <c r="Q19" s="54" t="s">
        <v>41</v>
      </c>
      <c r="R19" s="46"/>
      <c r="S19"/>
    </row>
    <row r="20" ht="15">
      <c r="S20" s="6"/>
    </row>
    <row r="21" spans="2:19" ht="12.75">
      <c r="B21" s="28" t="s">
        <v>26</v>
      </c>
      <c r="H21" s="33"/>
      <c r="I21" s="34"/>
      <c r="J21" s="35"/>
      <c r="K21" s="34" t="s">
        <v>24</v>
      </c>
      <c r="L21" s="35"/>
      <c r="M21" s="35"/>
      <c r="N21" s="35"/>
      <c r="O21" s="35"/>
      <c r="S21" s="3"/>
    </row>
    <row r="22" spans="2:11" ht="12.75">
      <c r="B22" t="s">
        <v>41</v>
      </c>
      <c r="K22" s="14" t="s">
        <v>51</v>
      </c>
    </row>
    <row r="23" ht="12.75">
      <c r="T23" s="5"/>
    </row>
    <row r="24" ht="12.75">
      <c r="T24" s="4"/>
    </row>
  </sheetData>
  <sheetProtection/>
  <mergeCells count="20">
    <mergeCell ref="Q7:Q8"/>
    <mergeCell ref="E7:E8"/>
    <mergeCell ref="F7:I7"/>
    <mergeCell ref="J7:M7"/>
    <mergeCell ref="N7:N8"/>
    <mergeCell ref="O7:O8"/>
    <mergeCell ref="B7:B8"/>
    <mergeCell ref="C7:C8"/>
    <mergeCell ref="D7:D8"/>
    <mergeCell ref="P7:P8"/>
    <mergeCell ref="A7:A8"/>
    <mergeCell ref="A5:C5"/>
    <mergeCell ref="A1:R1"/>
    <mergeCell ref="A2:R2"/>
    <mergeCell ref="A3:R3"/>
    <mergeCell ref="F5:H5"/>
    <mergeCell ref="A6:C6"/>
    <mergeCell ref="F6:H6"/>
    <mergeCell ref="J6:K6"/>
    <mergeCell ref="L6:M6"/>
  </mergeCells>
  <printOptions/>
  <pageMargins left="0.55" right="0.16" top="1.18" bottom="0.59" header="0" footer="0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B45" sqref="B45"/>
    </sheetView>
  </sheetViews>
  <sheetFormatPr defaultColWidth="11.421875" defaultRowHeight="12.75"/>
  <cols>
    <col min="1" max="1" width="3.140625" style="14" customWidth="1"/>
    <col min="2" max="2" width="22.421875" style="0" customWidth="1"/>
    <col min="3" max="3" width="9.8515625" style="14" bestFit="1" customWidth="1"/>
    <col min="4" max="4" width="10.8515625" style="1" customWidth="1"/>
    <col min="5" max="5" width="6.00390625" style="1" customWidth="1"/>
    <col min="6" max="7" width="4.8515625" style="14" customWidth="1"/>
    <col min="8" max="8" width="4.7109375" style="14" customWidth="1"/>
    <col min="9" max="9" width="5.7109375" style="14" customWidth="1"/>
    <col min="10" max="11" width="4.8515625" style="14" customWidth="1"/>
    <col min="12" max="12" width="4.7109375" style="14" customWidth="1"/>
    <col min="13" max="13" width="6.00390625" style="14" customWidth="1"/>
    <col min="14" max="14" width="7.421875" style="14" customWidth="1"/>
    <col min="15" max="15" width="6.28125" style="14" customWidth="1"/>
    <col min="16" max="16" width="11.421875" style="14" customWidth="1"/>
    <col min="17" max="17" width="20.7109375" style="14" bestFit="1" customWidth="1"/>
    <col min="18" max="18" width="13.8515625" style="14" customWidth="1"/>
    <col min="19" max="19" width="14.00390625" style="1" customWidth="1"/>
  </cols>
  <sheetData>
    <row r="1" spans="1:19" ht="18">
      <c r="A1" s="220" t="s">
        <v>171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100"/>
      <c r="S1" s="7"/>
    </row>
    <row r="2" spans="1:19" ht="5.25" customHeight="1">
      <c r="A2" s="100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 customHeight="1">
      <c r="A3" s="222" t="s">
        <v>13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101"/>
      <c r="S3" s="7"/>
    </row>
    <row r="4" ht="16.5" customHeight="1"/>
    <row r="5" spans="1:19" ht="19.5" customHeight="1">
      <c r="A5" s="219" t="s">
        <v>37</v>
      </c>
      <c r="B5" s="219"/>
      <c r="C5" s="219"/>
      <c r="D5" s="22"/>
      <c r="E5" s="23"/>
      <c r="F5" s="219"/>
      <c r="G5" s="219"/>
      <c r="H5" s="219"/>
      <c r="I5" s="24"/>
      <c r="J5" s="84"/>
      <c r="K5" s="36" t="s">
        <v>52</v>
      </c>
      <c r="L5" s="36"/>
      <c r="M5" s="24"/>
      <c r="N5" s="24"/>
      <c r="O5" s="24"/>
      <c r="P5" s="142" t="s">
        <v>215</v>
      </c>
      <c r="S5" s="10"/>
    </row>
    <row r="6" spans="1:19" ht="22.5" customHeight="1">
      <c r="A6" s="223" t="s">
        <v>11</v>
      </c>
      <c r="B6" s="223"/>
      <c r="C6" s="223"/>
      <c r="D6" s="21"/>
      <c r="E6" s="25"/>
      <c r="F6" s="224" t="s">
        <v>9</v>
      </c>
      <c r="G6" s="224"/>
      <c r="H6" s="224"/>
      <c r="I6" s="24"/>
      <c r="J6" s="225" t="s">
        <v>10</v>
      </c>
      <c r="K6" s="225"/>
      <c r="L6" s="226"/>
      <c r="M6" s="226"/>
      <c r="N6" s="24"/>
      <c r="O6" s="24"/>
      <c r="P6" s="26" t="s">
        <v>15</v>
      </c>
      <c r="S6" s="8"/>
    </row>
    <row r="7" spans="1:19" ht="15" customHeight="1">
      <c r="A7" s="218" t="s">
        <v>3</v>
      </c>
      <c r="B7" s="227" t="s">
        <v>2</v>
      </c>
      <c r="C7" s="218" t="s">
        <v>1</v>
      </c>
      <c r="D7" s="228" t="s">
        <v>9</v>
      </c>
      <c r="E7" s="233" t="s">
        <v>4</v>
      </c>
      <c r="F7" s="234" t="s">
        <v>7</v>
      </c>
      <c r="G7" s="216"/>
      <c r="H7" s="216"/>
      <c r="I7" s="217"/>
      <c r="J7" s="234" t="s">
        <v>8</v>
      </c>
      <c r="K7" s="216"/>
      <c r="L7" s="216"/>
      <c r="M7" s="217"/>
      <c r="N7" s="235" t="s">
        <v>6</v>
      </c>
      <c r="O7" s="236" t="s">
        <v>263</v>
      </c>
      <c r="P7" s="230" t="s">
        <v>12</v>
      </c>
      <c r="Q7" s="232" t="s">
        <v>20</v>
      </c>
      <c r="R7" s="78"/>
      <c r="S7"/>
    </row>
    <row r="8" spans="1:18" s="2" customFormat="1" ht="15" customHeight="1">
      <c r="A8" s="218"/>
      <c r="B8" s="227"/>
      <c r="C8" s="218"/>
      <c r="D8" s="229"/>
      <c r="E8" s="233"/>
      <c r="F8" s="15">
        <v>1</v>
      </c>
      <c r="G8" s="12">
        <v>2</v>
      </c>
      <c r="H8" s="12">
        <v>3</v>
      </c>
      <c r="I8" s="17" t="s">
        <v>5</v>
      </c>
      <c r="J8" s="19">
        <v>1</v>
      </c>
      <c r="K8" s="12">
        <v>2</v>
      </c>
      <c r="L8" s="12">
        <v>3</v>
      </c>
      <c r="M8" s="98" t="s">
        <v>5</v>
      </c>
      <c r="N8" s="235"/>
      <c r="O8" s="237"/>
      <c r="P8" s="231"/>
      <c r="Q8" s="232"/>
      <c r="R8" s="78"/>
    </row>
    <row r="9" spans="1:18" s="2" customFormat="1" ht="15" customHeight="1">
      <c r="A9" s="39">
        <v>1</v>
      </c>
      <c r="B9" s="65" t="s">
        <v>236</v>
      </c>
      <c r="C9" s="86" t="s">
        <v>237</v>
      </c>
      <c r="D9" s="87" t="s">
        <v>116</v>
      </c>
      <c r="E9" s="88">
        <v>89.5</v>
      </c>
      <c r="F9" s="89">
        <v>40</v>
      </c>
      <c r="G9" s="90">
        <v>43</v>
      </c>
      <c r="H9" s="90">
        <v>45</v>
      </c>
      <c r="I9" s="99">
        <f>MAX(F9:H9)</f>
        <v>45</v>
      </c>
      <c r="J9" s="91">
        <v>55</v>
      </c>
      <c r="K9" s="12">
        <v>57</v>
      </c>
      <c r="L9" s="12">
        <v>60</v>
      </c>
      <c r="M9" s="41">
        <f>MAX(J9:L9)</f>
        <v>60</v>
      </c>
      <c r="N9" s="42">
        <f>SUM(I9,M9)</f>
        <v>105</v>
      </c>
      <c r="O9" s="215" t="s">
        <v>266</v>
      </c>
      <c r="P9" s="43">
        <f>N9*10^(0.784780654*(LOG10(E9/173.961))^2)</f>
        <v>122.05813278989359</v>
      </c>
      <c r="Q9" s="77" t="s">
        <v>117</v>
      </c>
      <c r="R9" s="78"/>
    </row>
    <row r="10" spans="1:19" ht="15" customHeight="1">
      <c r="A10" s="39">
        <v>2</v>
      </c>
      <c r="B10" s="66" t="s">
        <v>267</v>
      </c>
      <c r="C10" s="30" t="s">
        <v>131</v>
      </c>
      <c r="D10" s="11" t="s">
        <v>150</v>
      </c>
      <c r="E10" s="27">
        <v>71.5</v>
      </c>
      <c r="F10" s="92">
        <v>72</v>
      </c>
      <c r="G10" s="85">
        <v>80</v>
      </c>
      <c r="H10" s="85">
        <v>85</v>
      </c>
      <c r="I10" s="99">
        <f>MAX(F10:H10)</f>
        <v>85</v>
      </c>
      <c r="J10" s="92">
        <v>90</v>
      </c>
      <c r="K10" s="85">
        <v>95</v>
      </c>
      <c r="L10" s="85">
        <v>100</v>
      </c>
      <c r="M10" s="41">
        <f>MAX(J10:L10)</f>
        <v>100</v>
      </c>
      <c r="N10" s="42">
        <f>SUM(I10,M10)</f>
        <v>185</v>
      </c>
      <c r="O10" s="215" t="s">
        <v>264</v>
      </c>
      <c r="P10" s="43">
        <f>N10*10^(0.784780654*(LOG10(E10/173.961))^2)</f>
        <v>242.2084491911658</v>
      </c>
      <c r="Q10" s="54" t="s">
        <v>151</v>
      </c>
      <c r="R10" s="31"/>
      <c r="S10"/>
    </row>
    <row r="11" spans="1:19" ht="15" customHeight="1">
      <c r="A11" s="9">
        <v>3</v>
      </c>
      <c r="B11" s="66" t="s">
        <v>239</v>
      </c>
      <c r="C11" s="29" t="s">
        <v>240</v>
      </c>
      <c r="D11" s="11" t="s">
        <v>37</v>
      </c>
      <c r="E11" s="58">
        <v>69.1</v>
      </c>
      <c r="F11" s="127">
        <v>42</v>
      </c>
      <c r="G11" s="124">
        <v>42</v>
      </c>
      <c r="H11" s="11">
        <v>42</v>
      </c>
      <c r="I11" s="99">
        <f>MAX(F11:H11)</f>
        <v>42</v>
      </c>
      <c r="J11" s="75">
        <v>54</v>
      </c>
      <c r="K11" s="124">
        <v>56</v>
      </c>
      <c r="L11" s="11">
        <v>56</v>
      </c>
      <c r="M11" s="41">
        <f>MAX(J11:L11)</f>
        <v>56</v>
      </c>
      <c r="N11" s="42">
        <f>SUM(I11,M11)</f>
        <v>98</v>
      </c>
      <c r="O11" s="215">
        <v>4</v>
      </c>
      <c r="P11" s="43">
        <f>N11*10^(0.784780654*(LOG10(E11/173.961))^2)</f>
        <v>131.0397724726333</v>
      </c>
      <c r="Q11" s="54" t="s">
        <v>41</v>
      </c>
      <c r="R11" s="31"/>
      <c r="S11"/>
    </row>
    <row r="12" spans="1:19" ht="15" customHeight="1">
      <c r="A12" s="39">
        <v>4</v>
      </c>
      <c r="B12" s="66" t="s">
        <v>241</v>
      </c>
      <c r="C12" s="30" t="s">
        <v>242</v>
      </c>
      <c r="D12" s="11" t="s">
        <v>49</v>
      </c>
      <c r="E12" s="27">
        <v>70.6</v>
      </c>
      <c r="F12" s="92">
        <v>40</v>
      </c>
      <c r="G12" s="85">
        <v>42</v>
      </c>
      <c r="H12" s="124">
        <v>44</v>
      </c>
      <c r="I12" s="99">
        <v>42</v>
      </c>
      <c r="J12" s="92">
        <v>50</v>
      </c>
      <c r="K12" s="85">
        <v>52</v>
      </c>
      <c r="L12" s="85">
        <v>55</v>
      </c>
      <c r="M12" s="41">
        <f>MAX(J12:L12)</f>
        <v>55</v>
      </c>
      <c r="N12" s="42">
        <f>SUM(I12,M12)</f>
        <v>97</v>
      </c>
      <c r="O12" s="215">
        <v>5</v>
      </c>
      <c r="P12" s="43">
        <f>N12*10^(0.784780654*(LOG10(E12/173.961))^2)</f>
        <v>127.98152958787699</v>
      </c>
      <c r="Q12" s="54" t="s">
        <v>61</v>
      </c>
      <c r="R12" s="31"/>
      <c r="S12"/>
    </row>
    <row r="13" spans="1:19" ht="15" customHeight="1">
      <c r="A13" s="9">
        <v>5</v>
      </c>
      <c r="B13" s="67" t="s">
        <v>219</v>
      </c>
      <c r="C13" s="11" t="s">
        <v>131</v>
      </c>
      <c r="D13" s="48" t="s">
        <v>116</v>
      </c>
      <c r="E13" s="79">
        <v>78</v>
      </c>
      <c r="F13" s="75">
        <v>45</v>
      </c>
      <c r="G13" s="124">
        <v>48</v>
      </c>
      <c r="H13" s="11">
        <v>48</v>
      </c>
      <c r="I13" s="97">
        <f>MAX(F13:H13)</f>
        <v>48</v>
      </c>
      <c r="J13" s="75">
        <v>55</v>
      </c>
      <c r="K13" s="11">
        <v>60</v>
      </c>
      <c r="L13" s="124">
        <v>65</v>
      </c>
      <c r="M13" s="41">
        <v>60</v>
      </c>
      <c r="N13" s="42">
        <f>SUM(I13,M13)</f>
        <v>108</v>
      </c>
      <c r="O13" s="215" t="s">
        <v>265</v>
      </c>
      <c r="P13" s="43">
        <f>N13*10^(0.784780654*(LOG10(E13/173.961))^2)</f>
        <v>134.48042964775516</v>
      </c>
      <c r="Q13" s="54" t="s">
        <v>117</v>
      </c>
      <c r="R13" s="31"/>
      <c r="S13"/>
    </row>
    <row r="14" spans="1:19" ht="15" customHeight="1">
      <c r="A14" s="134"/>
      <c r="B14" s="152"/>
      <c r="C14" s="13"/>
      <c r="D14" s="153"/>
      <c r="E14" s="13"/>
      <c r="F14" s="13"/>
      <c r="G14" s="13"/>
      <c r="H14" s="150"/>
      <c r="I14" s="13"/>
      <c r="J14" s="13"/>
      <c r="K14" s="13"/>
      <c r="L14" s="61"/>
      <c r="M14" s="62"/>
      <c r="N14" s="151"/>
      <c r="O14" s="63"/>
      <c r="P14" s="73"/>
      <c r="Q14" s="31"/>
      <c r="R14"/>
      <c r="S14"/>
    </row>
    <row r="15" spans="1:19" ht="15" customHeight="1">
      <c r="A15" s="154"/>
      <c r="B15" s="152"/>
      <c r="C15" s="13"/>
      <c r="D15" s="153"/>
      <c r="E15" s="13"/>
      <c r="F15" s="13"/>
      <c r="G15" s="13"/>
      <c r="H15" s="150"/>
      <c r="I15" s="13"/>
      <c r="J15" s="13"/>
      <c r="K15" s="13"/>
      <c r="L15" s="61"/>
      <c r="M15" s="62"/>
      <c r="N15" s="151"/>
      <c r="O15" s="63"/>
      <c r="P15" s="73"/>
      <c r="Q15" s="31"/>
      <c r="R15"/>
      <c r="S15"/>
    </row>
    <row r="16" spans="1:19" ht="15" customHeight="1">
      <c r="A16" s="28" t="s">
        <v>25</v>
      </c>
      <c r="B16" s="14"/>
      <c r="C16" s="1"/>
      <c r="E16" s="14"/>
      <c r="G16" s="33"/>
      <c r="H16" s="34"/>
      <c r="I16" s="35"/>
      <c r="J16" s="34" t="s">
        <v>24</v>
      </c>
      <c r="K16" s="35"/>
      <c r="L16" s="35"/>
      <c r="M16" s="35"/>
      <c r="N16" s="35"/>
      <c r="Q16" s="31"/>
      <c r="R16"/>
      <c r="S16"/>
    </row>
    <row r="17" spans="1:19" ht="15" customHeight="1">
      <c r="A17" t="s">
        <v>259</v>
      </c>
      <c r="B17" s="14"/>
      <c r="C17" s="1"/>
      <c r="E17" s="14"/>
      <c r="J17" s="14" t="s">
        <v>51</v>
      </c>
      <c r="Q17" s="31"/>
      <c r="R17"/>
      <c r="S17"/>
    </row>
    <row r="18" spans="1:19" ht="15" customHeight="1">
      <c r="A18" s="154"/>
      <c r="B18" s="152"/>
      <c r="C18" s="13"/>
      <c r="D18" s="153"/>
      <c r="E18" s="13"/>
      <c r="F18" s="13"/>
      <c r="G18" s="155"/>
      <c r="H18" s="150"/>
      <c r="I18" s="13"/>
      <c r="J18" s="13"/>
      <c r="K18" s="13"/>
      <c r="L18" s="61"/>
      <c r="M18" s="62"/>
      <c r="N18" s="151"/>
      <c r="O18" s="63"/>
      <c r="P18" s="73"/>
      <c r="Q18" s="31"/>
      <c r="R18"/>
      <c r="S18"/>
    </row>
    <row r="19" spans="1:19" ht="15" customHeight="1">
      <c r="A19" s="154"/>
      <c r="B19" s="157"/>
      <c r="C19" s="158"/>
      <c r="D19" s="153"/>
      <c r="E19" s="13"/>
      <c r="F19" s="13"/>
      <c r="G19" s="13"/>
      <c r="H19" s="150"/>
      <c r="I19" s="13"/>
      <c r="J19" s="13"/>
      <c r="K19" s="13"/>
      <c r="L19" s="61"/>
      <c r="M19" s="62"/>
      <c r="N19" s="151"/>
      <c r="O19" s="63"/>
      <c r="P19" s="73"/>
      <c r="Q19" s="31"/>
      <c r="R19"/>
      <c r="S19"/>
    </row>
    <row r="20" spans="1:19" ht="15" customHeight="1">
      <c r="A20" s="134"/>
      <c r="B20" s="157"/>
      <c r="C20" s="158"/>
      <c r="D20" s="153"/>
      <c r="E20" s="13"/>
      <c r="F20" s="13"/>
      <c r="G20" s="13"/>
      <c r="H20" s="150"/>
      <c r="I20" s="13"/>
      <c r="J20" s="13"/>
      <c r="K20" s="13"/>
      <c r="L20" s="61"/>
      <c r="M20" s="62"/>
      <c r="N20" s="151"/>
      <c r="O20" s="63"/>
      <c r="P20" s="73"/>
      <c r="Q20" s="31"/>
      <c r="R20"/>
      <c r="S20"/>
    </row>
    <row r="21" spans="1:19" ht="16.5" customHeight="1">
      <c r="A21" s="156"/>
      <c r="B21" s="157"/>
      <c r="C21" s="158"/>
      <c r="D21" s="153"/>
      <c r="E21" s="13"/>
      <c r="F21" s="13"/>
      <c r="G21" s="13"/>
      <c r="H21" s="150"/>
      <c r="I21" s="13"/>
      <c r="J21" s="13"/>
      <c r="K21" s="13"/>
      <c r="L21" s="61"/>
      <c r="M21" s="62"/>
      <c r="N21" s="151"/>
      <c r="O21" s="63"/>
      <c r="P21" s="73"/>
      <c r="Q21" s="31"/>
      <c r="R21"/>
      <c r="S21"/>
    </row>
    <row r="22" spans="1:19" ht="17.25" customHeight="1">
      <c r="A22" s="154"/>
      <c r="B22" s="152"/>
      <c r="C22" s="13"/>
      <c r="D22" s="153"/>
      <c r="E22" s="13"/>
      <c r="F22" s="13"/>
      <c r="G22" s="155"/>
      <c r="H22" s="150"/>
      <c r="I22" s="13"/>
      <c r="J22" s="13"/>
      <c r="K22" s="13"/>
      <c r="L22" s="61"/>
      <c r="M22" s="62"/>
      <c r="N22" s="151"/>
      <c r="O22" s="63"/>
      <c r="P22" s="73"/>
      <c r="Q22" s="13"/>
      <c r="R22"/>
      <c r="S22"/>
    </row>
    <row r="23" spans="1:19" ht="16.5" customHeight="1">
      <c r="A23" s="154"/>
      <c r="B23" s="152"/>
      <c r="C23" s="13"/>
      <c r="D23" s="153"/>
      <c r="E23" s="13"/>
      <c r="F23" s="13"/>
      <c r="G23" s="155"/>
      <c r="H23" s="150"/>
      <c r="I23" s="13"/>
      <c r="J23" s="13"/>
      <c r="K23" s="13"/>
      <c r="L23" s="61"/>
      <c r="M23" s="62"/>
      <c r="N23" s="151"/>
      <c r="O23" s="63"/>
      <c r="P23" s="73"/>
      <c r="Q23" s="13"/>
      <c r="R23"/>
      <c r="S23"/>
    </row>
    <row r="24" spans="1:19" ht="16.5" customHeight="1">
      <c r="A24" s="154"/>
      <c r="B24" s="152"/>
      <c r="C24" s="3"/>
      <c r="D24" s="153"/>
      <c r="E24" s="13"/>
      <c r="F24" s="13"/>
      <c r="G24" s="13"/>
      <c r="H24" s="150"/>
      <c r="I24" s="13"/>
      <c r="J24" s="13"/>
      <c r="K24" s="13"/>
      <c r="L24" s="61"/>
      <c r="M24" s="62"/>
      <c r="N24" s="151"/>
      <c r="O24" s="63"/>
      <c r="P24" s="73"/>
      <c r="Q24" s="13"/>
      <c r="R24"/>
      <c r="S24"/>
    </row>
    <row r="25" spans="1:19" ht="15.75" customHeight="1">
      <c r="A25" s="154"/>
      <c r="B25" s="13"/>
      <c r="C25" s="3"/>
      <c r="D25" s="153"/>
      <c r="E25" s="13"/>
      <c r="F25" s="13"/>
      <c r="G25" s="13"/>
      <c r="H25" s="150"/>
      <c r="I25" s="155"/>
      <c r="J25" s="155"/>
      <c r="K25" s="155"/>
      <c r="L25" s="61"/>
      <c r="M25" s="62"/>
      <c r="N25" s="151"/>
      <c r="O25" s="63"/>
      <c r="P25" s="73"/>
      <c r="R25"/>
      <c r="S25"/>
    </row>
    <row r="26" spans="1:19" ht="17.25" customHeight="1">
      <c r="A26" s="154"/>
      <c r="B26" s="157"/>
      <c r="C26" s="158"/>
      <c r="D26" s="153"/>
      <c r="E26" s="13"/>
      <c r="F26" s="13"/>
      <c r="G26" s="13"/>
      <c r="H26" s="150"/>
      <c r="I26" s="13"/>
      <c r="J26" s="13"/>
      <c r="K26" s="13"/>
      <c r="L26" s="61"/>
      <c r="M26" s="62"/>
      <c r="N26" s="62"/>
      <c r="O26" s="63"/>
      <c r="P26" s="73"/>
      <c r="R26"/>
      <c r="S26"/>
    </row>
    <row r="27" spans="1:19" ht="15.75" customHeight="1">
      <c r="A27" s="134"/>
      <c r="B27" s="159"/>
      <c r="C27" s="160"/>
      <c r="D27" s="148"/>
      <c r="E27" s="149"/>
      <c r="F27" s="149"/>
      <c r="G27" s="149"/>
      <c r="H27" s="150"/>
      <c r="I27" s="149"/>
      <c r="J27" s="149"/>
      <c r="K27" s="149"/>
      <c r="L27" s="61"/>
      <c r="M27" s="62"/>
      <c r="N27" s="62"/>
      <c r="O27" s="63"/>
      <c r="P27" s="73"/>
      <c r="R27"/>
      <c r="S27"/>
    </row>
    <row r="28" spans="1:19" ht="17.25" customHeight="1">
      <c r="A28" s="154"/>
      <c r="B28" s="152"/>
      <c r="C28" s="13"/>
      <c r="D28" s="153"/>
      <c r="E28" s="13"/>
      <c r="F28" s="13"/>
      <c r="G28" s="155"/>
      <c r="H28" s="150"/>
      <c r="I28" s="13"/>
      <c r="J28" s="13"/>
      <c r="K28" s="13"/>
      <c r="L28" s="61"/>
      <c r="M28" s="62"/>
      <c r="N28" s="62"/>
      <c r="O28" s="63"/>
      <c r="P28" s="73"/>
      <c r="R28"/>
      <c r="S28"/>
    </row>
    <row r="29" spans="1:19" ht="16.5" customHeight="1">
      <c r="A29" s="134"/>
      <c r="B29" s="159"/>
      <c r="C29" s="160"/>
      <c r="D29" s="148"/>
      <c r="E29" s="149"/>
      <c r="F29" s="149"/>
      <c r="G29" s="149"/>
      <c r="H29" s="150"/>
      <c r="I29" s="149"/>
      <c r="J29" s="149"/>
      <c r="K29" s="149"/>
      <c r="L29" s="61"/>
      <c r="M29" s="62"/>
      <c r="N29" s="62"/>
      <c r="O29" s="63"/>
      <c r="P29" s="73"/>
      <c r="R29"/>
      <c r="S29"/>
    </row>
    <row r="30" spans="1:19" ht="16.5" customHeight="1">
      <c r="A30" s="134"/>
      <c r="B30" s="159"/>
      <c r="C30" s="160"/>
      <c r="D30" s="148"/>
      <c r="E30" s="149"/>
      <c r="F30" s="149"/>
      <c r="G30" s="149"/>
      <c r="H30" s="150"/>
      <c r="I30" s="149"/>
      <c r="J30" s="149"/>
      <c r="K30" s="149"/>
      <c r="L30" s="61"/>
      <c r="M30" s="62"/>
      <c r="N30" s="62"/>
      <c r="O30" s="63"/>
      <c r="P30" s="73"/>
      <c r="R30"/>
      <c r="S30"/>
    </row>
    <row r="31" spans="1:19" ht="15.75" customHeight="1">
      <c r="A31" s="154"/>
      <c r="B31" s="152"/>
      <c r="C31" s="3"/>
      <c r="D31" s="153"/>
      <c r="E31" s="13"/>
      <c r="F31" s="13"/>
      <c r="G31" s="13"/>
      <c r="H31" s="150"/>
      <c r="I31" s="13"/>
      <c r="J31" s="13"/>
      <c r="K31" s="13"/>
      <c r="L31" s="61"/>
      <c r="M31" s="62"/>
      <c r="N31" s="62"/>
      <c r="O31" s="63"/>
      <c r="P31" s="73"/>
      <c r="R31"/>
      <c r="S31"/>
    </row>
    <row r="32" spans="1:19" ht="12.75" customHeight="1">
      <c r="A32" s="60"/>
      <c r="B32" s="69"/>
      <c r="C32" s="70"/>
      <c r="D32" s="13"/>
      <c r="E32" s="71"/>
      <c r="F32" s="72"/>
      <c r="G32" s="72"/>
      <c r="H32" s="72"/>
      <c r="I32" s="61"/>
      <c r="J32" s="72"/>
      <c r="K32" s="72"/>
      <c r="L32" s="72"/>
      <c r="M32" s="61"/>
      <c r="N32" s="62"/>
      <c r="O32" s="62"/>
      <c r="P32" s="63"/>
      <c r="Q32" s="73"/>
      <c r="S32"/>
    </row>
    <row r="33" spans="2:19" ht="12.75">
      <c r="B33" s="28"/>
      <c r="H33" s="33"/>
      <c r="I33" s="34"/>
      <c r="J33" s="35"/>
      <c r="K33" s="34"/>
      <c r="L33" s="35"/>
      <c r="M33" s="35"/>
      <c r="N33" s="35"/>
      <c r="O33" s="35"/>
      <c r="S33" s="3"/>
    </row>
    <row r="35" ht="12.75">
      <c r="T35" s="5"/>
    </row>
    <row r="36" ht="12.75">
      <c r="T36" s="4"/>
    </row>
  </sheetData>
  <sheetProtection/>
  <mergeCells count="19">
    <mergeCell ref="O7:O8"/>
    <mergeCell ref="N7:N8"/>
    <mergeCell ref="F5:H5"/>
    <mergeCell ref="A5:C5"/>
    <mergeCell ref="C7:C8"/>
    <mergeCell ref="D7:D8"/>
    <mergeCell ref="J6:K6"/>
    <mergeCell ref="L6:M6"/>
    <mergeCell ref="F6:H6"/>
    <mergeCell ref="A1:Q1"/>
    <mergeCell ref="A3:Q3"/>
    <mergeCell ref="E7:E8"/>
    <mergeCell ref="A6:C6"/>
    <mergeCell ref="A7:A8"/>
    <mergeCell ref="B7:B8"/>
    <mergeCell ref="Q7:Q8"/>
    <mergeCell ref="P7:P8"/>
    <mergeCell ref="J7:M7"/>
    <mergeCell ref="F7:I7"/>
  </mergeCells>
  <printOptions/>
  <pageMargins left="0.55" right="0.08" top="1.18" bottom="0.39000000000000007" header="0" footer="0.31"/>
  <pageSetup fitToHeight="2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Sporto klubas</dc:creator>
  <cp:keywords/>
  <dc:description/>
  <cp:lastModifiedBy>Māŗis</cp:lastModifiedBy>
  <cp:lastPrinted>2011-11-22T08:56:04Z</cp:lastPrinted>
  <dcterms:created xsi:type="dcterms:W3CDTF">2003-02-19T08:10:17Z</dcterms:created>
  <dcterms:modified xsi:type="dcterms:W3CDTF">2011-11-23T20:41:31Z</dcterms:modified>
  <cp:category/>
  <cp:version/>
  <cp:contentType/>
  <cp:contentStatus/>
</cp:coreProperties>
</file>