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1.plūsma" sheetId="1" r:id="rId1"/>
    <sheet name="2.plūsma" sheetId="2" r:id="rId2"/>
    <sheet name="3.plūsma" sheetId="3" r:id="rId3"/>
    <sheet name="4.plūsma" sheetId="4" r:id="rId4"/>
    <sheet name="5.plūsma" sheetId="5" r:id="rId5"/>
  </sheets>
  <definedNames/>
  <calcPr fullCalcOnLoad="1"/>
</workbook>
</file>

<file path=xl/sharedStrings.xml><?xml version="1.0" encoding="utf-8"?>
<sst xmlns="http://schemas.openxmlformats.org/spreadsheetml/2006/main" count="442" uniqueCount="136">
  <si>
    <t>SACENSĪBU PROTOKOLS</t>
  </si>
  <si>
    <t xml:space="preserve"> -&gt; 11.02.2011. - 13.02.2011. -&gt; Ludza</t>
  </si>
  <si>
    <t>Iz.nr.</t>
  </si>
  <si>
    <t>Vārds, Uzvārds</t>
  </si>
  <si>
    <t>Dz.gads</t>
  </si>
  <si>
    <t>Komanda</t>
  </si>
  <si>
    <t>Dal.sv.</t>
  </si>
  <si>
    <t>RAUŠANA</t>
  </si>
  <si>
    <t>Vieta</t>
  </si>
  <si>
    <t>GRŪŠANA</t>
  </si>
  <si>
    <t>Summa</t>
  </si>
  <si>
    <t>Sinklers</t>
  </si>
  <si>
    <t xml:space="preserve">Dalībnieka treneris </t>
  </si>
  <si>
    <t>1.</t>
  </si>
  <si>
    <t>2.</t>
  </si>
  <si>
    <t>3.</t>
  </si>
  <si>
    <t>Rez.</t>
  </si>
  <si>
    <t>Svara kat. līdz 33 kg (1997.-jaunāki)</t>
  </si>
  <si>
    <t>Edvīns Lazarevičs</t>
  </si>
  <si>
    <t>D-pils</t>
  </si>
  <si>
    <t>A.Žerebkovs</t>
  </si>
  <si>
    <t>Andris Ivanovs</t>
  </si>
  <si>
    <t>Balvi</t>
  </si>
  <si>
    <t>V.Sārtaputnis</t>
  </si>
  <si>
    <t>Mihails Drozdovs</t>
  </si>
  <si>
    <t>Ludza</t>
  </si>
  <si>
    <t>I.Afanasjevs</t>
  </si>
  <si>
    <t>Daniels Ivanovs</t>
  </si>
  <si>
    <t>Dobele</t>
  </si>
  <si>
    <t>J.Andruškēvičs</t>
  </si>
  <si>
    <t>Deniss Salihovs</t>
  </si>
  <si>
    <t>Svara kat. līdz 37 kg (1997.-jaunāki)</t>
  </si>
  <si>
    <t>Maksims Ņikandrovs</t>
  </si>
  <si>
    <t>Maksims Petrovs</t>
  </si>
  <si>
    <t>Alberts Juhimenko</t>
  </si>
  <si>
    <t>Svara kat. līdz 41 kg (1997.-jaunāki)</t>
  </si>
  <si>
    <t>Svara kat. līdz 45 kg (1997.jaunāki)</t>
  </si>
  <si>
    <t>Juris Pupils</t>
  </si>
  <si>
    <t>Saldus</t>
  </si>
  <si>
    <t>J.Andžāns</t>
  </si>
  <si>
    <t>Ritvars Suharevs</t>
  </si>
  <si>
    <t>Svara kat. līdz 50 kg (1997.-jaunāki)</t>
  </si>
  <si>
    <t>Viktors Abramenko</t>
  </si>
  <si>
    <t>I.Očkurovs</t>
  </si>
  <si>
    <t>Reinis Gonta</t>
  </si>
  <si>
    <t>Agnis Marčuks</t>
  </si>
  <si>
    <t>Svara kat. līdz 56 kg (1997.jaunāki)</t>
  </si>
  <si>
    <t>Krišjānis Garančs</t>
  </si>
  <si>
    <t>Ēriks Silovs</t>
  </si>
  <si>
    <t>Oļegs Levkovičs</t>
  </si>
  <si>
    <t>Endijs Brahmanis</t>
  </si>
  <si>
    <t>Meitenes / Dāmas (1994.-jaunākas)</t>
  </si>
  <si>
    <t>Santa Rēpiņa</t>
  </si>
  <si>
    <t>Linda Sprudža</t>
  </si>
  <si>
    <t>Adriana Sprudža</t>
  </si>
  <si>
    <t>Laura Sproģe</t>
  </si>
  <si>
    <t>a/k</t>
  </si>
  <si>
    <t>Viktorija Benga</t>
  </si>
  <si>
    <t>Svara kat. līdz 62 kg (1997.jaunāki)</t>
  </si>
  <si>
    <t>Andis Grīslis</t>
  </si>
  <si>
    <t>Jānis Pupils</t>
  </si>
  <si>
    <t>Svara kat. virs 62 kg (1997.-jaunāki)</t>
  </si>
  <si>
    <t>Nauris Birulis</t>
  </si>
  <si>
    <t>Ervīns Dille</t>
  </si>
  <si>
    <t>Roberts Nejs</t>
  </si>
  <si>
    <t>Svens Jānis Andžāns</t>
  </si>
  <si>
    <t>Svara kat. līdz 56 kg (1994.-1996.)</t>
  </si>
  <si>
    <t>Žanis Tihomirovs</t>
  </si>
  <si>
    <t>D.Žulins</t>
  </si>
  <si>
    <t>Maksims Juferovs</t>
  </si>
  <si>
    <t>Dmitrijs Žerebkovs</t>
  </si>
  <si>
    <t>Dainis Ezergailis</t>
  </si>
  <si>
    <t>Toms Peleģis</t>
  </si>
  <si>
    <t>Žans Litinskis</t>
  </si>
  <si>
    <t>Svara kat. līdz 62 kg (1994.-1996.)</t>
  </si>
  <si>
    <t>Edgars Tarasovs</t>
  </si>
  <si>
    <t>Rihards Nejs</t>
  </si>
  <si>
    <t>Andrejs Baranovskis</t>
  </si>
  <si>
    <t>Arturs Berezovs</t>
  </si>
  <si>
    <t>Svara kat. līdz 69 kg (1994.-1996.)</t>
  </si>
  <si>
    <t>Georgijs Kočmarjovs</t>
  </si>
  <si>
    <t>Ritvars Grēbers</t>
  </si>
  <si>
    <t>A.Grēbers</t>
  </si>
  <si>
    <t>Vladimirs Rutkovskis</t>
  </si>
  <si>
    <t>Svara kat. līdz 77 kg (1994.-1996.)</t>
  </si>
  <si>
    <t>Valdis Freimanis</t>
  </si>
  <si>
    <t>Arturs Pužanovskis</t>
  </si>
  <si>
    <t>Jānis Alkšars</t>
  </si>
  <si>
    <t>Vadims Koževņikovs</t>
  </si>
  <si>
    <t>Mareks Karasevs</t>
  </si>
  <si>
    <t>Svara kat. līdz 85 kg (1994.-1996.)</t>
  </si>
  <si>
    <t>Gints Sarkans</t>
  </si>
  <si>
    <t>Klāvs Peleģis</t>
  </si>
  <si>
    <t>Svara kat. Līdz 94 kg (1994.-1996.)</t>
  </si>
  <si>
    <t>Raivis Vilciņš</t>
  </si>
  <si>
    <t>Jānis Pudulis</t>
  </si>
  <si>
    <t>Svara kat. virs 94 kg (1994.-1996.)</t>
  </si>
  <si>
    <t>Mārtiņš Pundurs</t>
  </si>
  <si>
    <t>SACENSĪBU TIESNEŠI</t>
  </si>
  <si>
    <t>Pienākumi</t>
  </si>
  <si>
    <t>Pilsēta</t>
  </si>
  <si>
    <t>Kategorija</t>
  </si>
  <si>
    <t>Galvenais tiesnesis</t>
  </si>
  <si>
    <t>E.Tarasovs</t>
  </si>
  <si>
    <t>Rīga</t>
  </si>
  <si>
    <t>2.starpt.kat.</t>
  </si>
  <si>
    <t>Sekretārs</t>
  </si>
  <si>
    <t>Tiesnesis nr.1</t>
  </si>
  <si>
    <t>Tiesnesis nr.2</t>
  </si>
  <si>
    <t>Tiesnesis nr.3</t>
  </si>
  <si>
    <t>Jauni Latvijas rekordi</t>
  </si>
  <si>
    <t>Dalībnieka vārds, uzvārds</t>
  </si>
  <si>
    <t>Vingrinājums (raušana, grūšana)</t>
  </si>
  <si>
    <t>Maksims Žiģisovs</t>
  </si>
  <si>
    <t>E.Lazarevičs</t>
  </si>
  <si>
    <t>Renāts Čerņavskis</t>
  </si>
  <si>
    <t>I</t>
  </si>
  <si>
    <t>II</t>
  </si>
  <si>
    <t>III</t>
  </si>
  <si>
    <t>I.Očkurovs, V.Perminovs</t>
  </si>
  <si>
    <t>Marija Petrova</t>
  </si>
  <si>
    <t>Signija Limbēna</t>
  </si>
  <si>
    <t>att.</t>
  </si>
  <si>
    <t>Dāvis Gorbunovs</t>
  </si>
  <si>
    <t>att</t>
  </si>
  <si>
    <t>Rihards Žerdiņš</t>
  </si>
  <si>
    <t>Ragaciems</t>
  </si>
  <si>
    <t>Jānis Učelnieks</t>
  </si>
  <si>
    <t>noņema ārsts</t>
  </si>
  <si>
    <t>Kalvis Krakops</t>
  </si>
  <si>
    <t>I.Očkurov, V.Perminovs</t>
  </si>
  <si>
    <t>__</t>
  </si>
  <si>
    <t>---</t>
  </si>
  <si>
    <t>Nosaukums  -&gt; Latvijas čempionāts svarcelšanā jauniešiem un jaunietēm -&gt;</t>
  </si>
  <si>
    <t>Nosaukums  -&gt; Latvijas čempionāts svarcelšanā jauniešiem un jaunietēm  -&gt;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</si>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</sst>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32">
    <font>
      <sz val="10"/>
      <name val="Arial"/>
      <family val="0"/>
    </font>
    <font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trike/>
      <sz val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Verdana"/>
      <family val="2"/>
    </font>
    <font>
      <b/>
      <strike/>
      <sz val="8"/>
      <name val="Verdana"/>
      <family val="2"/>
    </font>
    <font>
      <i/>
      <sz val="8"/>
      <name val="Verdana"/>
      <family val="2"/>
    </font>
    <font>
      <i/>
      <strike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24" borderId="0" xfId="0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7" fillId="24" borderId="11" xfId="0" applyFont="1" applyFill="1" applyBorder="1" applyAlignment="1" applyProtection="1">
      <alignment horizontal="center"/>
      <protection/>
    </xf>
    <xf numFmtId="0" fontId="7" fillId="24" borderId="12" xfId="0" applyFont="1" applyFill="1" applyBorder="1" applyAlignment="1" applyProtection="1">
      <alignment/>
      <protection/>
    </xf>
    <xf numFmtId="0" fontId="7" fillId="24" borderId="13" xfId="0" applyFont="1" applyFill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>
      <alignment horizontal="center"/>
      <protection/>
    </xf>
    <xf numFmtId="172" fontId="7" fillId="24" borderId="10" xfId="0" applyNumberFormat="1" applyFont="1" applyFill="1" applyBorder="1" applyAlignment="1" applyProtection="1">
      <alignment horizontal="center"/>
      <protection/>
    </xf>
    <xf numFmtId="172" fontId="7" fillId="2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24" borderId="10" xfId="0" applyFont="1" applyFill="1" applyBorder="1" applyAlignment="1" applyProtection="1">
      <alignment/>
      <protection/>
    </xf>
    <xf numFmtId="0" fontId="7" fillId="24" borderId="12" xfId="0" applyFont="1" applyFill="1" applyBorder="1" applyAlignment="1" applyProtection="1">
      <alignment horizontal="left"/>
      <protection/>
    </xf>
    <xf numFmtId="1" fontId="7" fillId="24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7" fillId="24" borderId="11" xfId="0" applyFont="1" applyFill="1" applyBorder="1" applyAlignment="1" applyProtection="1">
      <alignment horizontal="left"/>
      <protection/>
    </xf>
    <xf numFmtId="0" fontId="7" fillId="24" borderId="13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2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left"/>
      <protection/>
    </xf>
    <xf numFmtId="172" fontId="28" fillId="24" borderId="10" xfId="0" applyNumberFormat="1" applyFont="1" applyFill="1" applyBorder="1" applyAlignment="1" applyProtection="1">
      <alignment horizontal="center"/>
      <protection/>
    </xf>
    <xf numFmtId="172" fontId="8" fillId="24" borderId="10" xfId="0" applyNumberFormat="1" applyFont="1" applyFill="1" applyBorder="1" applyAlignment="1" applyProtection="1">
      <alignment horizontal="center"/>
      <protection/>
    </xf>
    <xf numFmtId="172" fontId="29" fillId="24" borderId="10" xfId="0" applyNumberFormat="1" applyFont="1" applyFill="1" applyBorder="1" applyAlignment="1" applyProtection="1">
      <alignment horizontal="center"/>
      <protection/>
    </xf>
    <xf numFmtId="172" fontId="8" fillId="20" borderId="10" xfId="0" applyNumberFormat="1" applyFont="1" applyFill="1" applyBorder="1" applyAlignment="1" applyProtection="1">
      <alignment horizontal="center"/>
      <protection/>
    </xf>
    <xf numFmtId="172" fontId="28" fillId="20" borderId="10" xfId="0" applyNumberFormat="1" applyFont="1" applyFill="1" applyBorder="1" applyAlignment="1" applyProtection="1">
      <alignment horizontal="center"/>
      <protection/>
    </xf>
    <xf numFmtId="172" fontId="30" fillId="24" borderId="10" xfId="0" applyNumberFormat="1" applyFont="1" applyFill="1" applyBorder="1" applyAlignment="1" applyProtection="1">
      <alignment horizontal="center"/>
      <protection/>
    </xf>
    <xf numFmtId="172" fontId="31" fillId="24" borderId="10" xfId="0" applyNumberFormat="1" applyFont="1" applyFill="1" applyBorder="1" applyAlignment="1" applyProtection="1">
      <alignment horizontal="center"/>
      <protection/>
    </xf>
    <xf numFmtId="173" fontId="8" fillId="24" borderId="10" xfId="0" applyNumberFormat="1" applyFont="1" applyFill="1" applyBorder="1" applyAlignment="1" applyProtection="1">
      <alignment horizontal="center"/>
      <protection/>
    </xf>
    <xf numFmtId="173" fontId="29" fillId="24" borderId="10" xfId="0" applyNumberFormat="1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 quotePrefix="1">
      <alignment horizontal="center"/>
      <protection/>
    </xf>
    <xf numFmtId="172" fontId="7" fillId="20" borderId="10" xfId="0" applyNumberFormat="1" applyFont="1" applyFill="1" applyBorder="1" applyAlignment="1" applyProtection="1" quotePrefix="1">
      <alignment horizontal="center"/>
      <protection/>
    </xf>
    <xf numFmtId="0" fontId="8" fillId="24" borderId="13" xfId="0" applyFont="1" applyFill="1" applyBorder="1" applyAlignment="1" applyProtection="1">
      <alignment horizontal="center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/>
    </xf>
    <xf numFmtId="0" fontId="8" fillId="24" borderId="11" xfId="0" applyFont="1" applyFill="1" applyBorder="1" applyAlignment="1" applyProtection="1">
      <alignment horizontal="center"/>
      <protection/>
    </xf>
    <xf numFmtId="0" fontId="8" fillId="24" borderId="19" xfId="0" applyFont="1" applyFill="1" applyBorder="1" applyAlignment="1" applyProtection="1">
      <alignment horizontal="center"/>
      <protection/>
    </xf>
    <xf numFmtId="0" fontId="6" fillId="20" borderId="12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7" fillId="20" borderId="11" xfId="0" applyFont="1" applyFill="1" applyBorder="1" applyAlignment="1" applyProtection="1">
      <alignment horizontal="left"/>
      <protection/>
    </xf>
    <xf numFmtId="0" fontId="7" fillId="20" borderId="13" xfId="0" applyFont="1" applyFill="1" applyBorder="1" applyAlignment="1" applyProtection="1">
      <alignment horizontal="left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 horizontal="left"/>
      <protection/>
    </xf>
    <xf numFmtId="0" fontId="7" fillId="24" borderId="13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20" borderId="11" xfId="0" applyFont="1" applyFill="1" applyBorder="1" applyAlignment="1">
      <alignment horizontal="left"/>
    </xf>
    <xf numFmtId="0" fontId="7" fillId="20" borderId="19" xfId="0" applyFont="1" applyFill="1" applyBorder="1" applyAlignment="1">
      <alignment horizontal="left"/>
    </xf>
    <xf numFmtId="0" fontId="7" fillId="20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24" borderId="11" xfId="0" applyNumberFormat="1" applyFont="1" applyFill="1" applyBorder="1" applyAlignment="1" applyProtection="1">
      <alignment horizontal="center"/>
      <protection/>
    </xf>
    <xf numFmtId="2" fontId="7" fillId="24" borderId="19" xfId="0" applyNumberFormat="1" applyFont="1" applyFill="1" applyBorder="1" applyAlignment="1" applyProtection="1">
      <alignment horizontal="center"/>
      <protection/>
    </xf>
    <xf numFmtId="2" fontId="7" fillId="2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6" sqref="A6:A7"/>
    </sheetView>
  </sheetViews>
  <sheetFormatPr defaultColWidth="9.140625" defaultRowHeight="12.75"/>
  <cols>
    <col min="1" max="1" width="2.8515625" style="1" customWidth="1"/>
    <col min="2" max="2" width="17.8515625" style="1" customWidth="1"/>
    <col min="3" max="3" width="6.7109375" style="1" bestFit="1" customWidth="1"/>
    <col min="4" max="4" width="9.8515625" style="1" bestFit="1" customWidth="1"/>
    <col min="5" max="5" width="6.00390625" style="1" customWidth="1"/>
    <col min="6" max="6" width="6.8515625" style="1" hidden="1" customWidth="1"/>
    <col min="7" max="7" width="6.421875" style="1" hidden="1" customWidth="1"/>
    <col min="8" max="8" width="6.57421875" style="1" hidden="1" customWidth="1"/>
    <col min="9" max="11" width="6.7109375" style="1" customWidth="1"/>
    <col min="12" max="12" width="6.28125" style="1" customWidth="1"/>
    <col min="13" max="13" width="6.00390625" style="1" customWidth="1"/>
    <col min="14" max="14" width="4.8515625" style="1" customWidth="1"/>
    <col min="15" max="15" width="6.28125" style="1" customWidth="1"/>
    <col min="16" max="16" width="8.140625" style="1" customWidth="1"/>
    <col min="17" max="17" width="14.7109375" style="1" customWidth="1"/>
    <col min="18" max="16384" width="9.140625" style="1" customWidth="1"/>
  </cols>
  <sheetData>
    <row r="1" ht="12.75">
      <c r="Q1" s="2"/>
    </row>
    <row r="2" spans="1:17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6" ht="12.75">
      <c r="A5" s="65" t="s">
        <v>135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/>
      <c r="P5" s="3"/>
    </row>
    <row r="6" spans="1:17" ht="12.75" customHeight="1">
      <c r="A6" s="59" t="s">
        <v>2</v>
      </c>
      <c r="B6" s="61" t="s">
        <v>3</v>
      </c>
      <c r="C6" s="59" t="s">
        <v>4</v>
      </c>
      <c r="D6" s="59" t="s">
        <v>5</v>
      </c>
      <c r="E6" s="59" t="s">
        <v>6</v>
      </c>
      <c r="F6" s="70" t="s">
        <v>7</v>
      </c>
      <c r="G6" s="71"/>
      <c r="H6" s="71"/>
      <c r="I6" s="72"/>
      <c r="J6" s="70" t="s">
        <v>9</v>
      </c>
      <c r="K6" s="71"/>
      <c r="L6" s="71"/>
      <c r="M6" s="72"/>
      <c r="N6" s="59" t="s">
        <v>8</v>
      </c>
      <c r="O6" s="68" t="s">
        <v>10</v>
      </c>
      <c r="P6" s="59" t="s">
        <v>11</v>
      </c>
      <c r="Q6" s="59" t="s">
        <v>12</v>
      </c>
    </row>
    <row r="7" spans="1:17" ht="12.75">
      <c r="A7" s="60"/>
      <c r="B7" s="62"/>
      <c r="C7" s="60"/>
      <c r="D7" s="60"/>
      <c r="E7" s="60"/>
      <c r="F7" s="4" t="s">
        <v>13</v>
      </c>
      <c r="G7" s="4" t="s">
        <v>14</v>
      </c>
      <c r="H7" s="4" t="s">
        <v>15</v>
      </c>
      <c r="I7" s="5" t="s">
        <v>16</v>
      </c>
      <c r="J7" s="4" t="s">
        <v>13</v>
      </c>
      <c r="K7" s="4" t="s">
        <v>14</v>
      </c>
      <c r="L7" s="4" t="s">
        <v>15</v>
      </c>
      <c r="M7" s="5" t="s">
        <v>16</v>
      </c>
      <c r="N7" s="60"/>
      <c r="O7" s="69"/>
      <c r="P7" s="60"/>
      <c r="Q7" s="60"/>
    </row>
    <row r="8" spans="1:17" ht="12.75">
      <c r="A8" s="66" t="s">
        <v>17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8"/>
    </row>
    <row r="9" spans="1:17" ht="12.75">
      <c r="A9" s="6">
        <v>10</v>
      </c>
      <c r="B9" s="7" t="s">
        <v>18</v>
      </c>
      <c r="C9" s="8">
        <v>2000</v>
      </c>
      <c r="D9" s="9" t="s">
        <v>19</v>
      </c>
      <c r="E9" s="10">
        <v>27.1</v>
      </c>
      <c r="F9" s="48">
        <v>14</v>
      </c>
      <c r="G9" s="48">
        <v>15</v>
      </c>
      <c r="H9" s="48">
        <v>17</v>
      </c>
      <c r="I9" s="50">
        <v>17</v>
      </c>
      <c r="J9" s="48">
        <v>16</v>
      </c>
      <c r="K9" s="48">
        <v>18</v>
      </c>
      <c r="L9" s="48">
        <v>19</v>
      </c>
      <c r="M9" s="51">
        <v>19</v>
      </c>
      <c r="N9" s="19">
        <v>4</v>
      </c>
      <c r="O9" s="12">
        <f>I9+M9</f>
        <v>36</v>
      </c>
      <c r="P9" s="13">
        <f>IF(O9=0,0,10^(0.784780654*LOG10(E9/173.961)^2)*O9)</f>
        <v>116.95036567325214</v>
      </c>
      <c r="Q9" s="14" t="s">
        <v>114</v>
      </c>
    </row>
    <row r="10" spans="1:17" ht="13.5" customHeight="1">
      <c r="A10" s="6">
        <v>21</v>
      </c>
      <c r="B10" s="7" t="s">
        <v>21</v>
      </c>
      <c r="C10" s="8">
        <v>1997</v>
      </c>
      <c r="D10" s="9" t="s">
        <v>22</v>
      </c>
      <c r="E10" s="10">
        <v>32.6</v>
      </c>
      <c r="F10" s="48">
        <v>25</v>
      </c>
      <c r="G10" s="49">
        <v>27</v>
      </c>
      <c r="H10" s="48">
        <v>27</v>
      </c>
      <c r="I10" s="50">
        <v>27</v>
      </c>
      <c r="J10" s="49">
        <v>37</v>
      </c>
      <c r="K10" s="48">
        <v>37</v>
      </c>
      <c r="L10" s="49">
        <v>40</v>
      </c>
      <c r="M10" s="50">
        <v>37</v>
      </c>
      <c r="N10" s="10" t="s">
        <v>116</v>
      </c>
      <c r="O10" s="12">
        <f>I10+M10</f>
        <v>64</v>
      </c>
      <c r="P10" s="13">
        <f>IF(O10=0,0,10^(0.784780654*LOG10(E10/173.961)^2)*O10)</f>
        <v>166.42811683534887</v>
      </c>
      <c r="Q10" s="14" t="s">
        <v>23</v>
      </c>
    </row>
    <row r="11" spans="1:17" ht="13.5" customHeight="1">
      <c r="A11" s="6">
        <v>30</v>
      </c>
      <c r="B11" s="7" t="s">
        <v>24</v>
      </c>
      <c r="C11" s="8">
        <v>1998</v>
      </c>
      <c r="D11" s="9" t="s">
        <v>25</v>
      </c>
      <c r="E11" s="10">
        <v>29.3</v>
      </c>
      <c r="F11" s="48">
        <v>26</v>
      </c>
      <c r="G11" s="49">
        <v>28</v>
      </c>
      <c r="H11" s="49">
        <v>28</v>
      </c>
      <c r="I11" s="50">
        <v>26</v>
      </c>
      <c r="J11" s="49">
        <v>33</v>
      </c>
      <c r="K11" s="48">
        <v>33</v>
      </c>
      <c r="L11" s="49">
        <v>36</v>
      </c>
      <c r="M11" s="50">
        <v>33</v>
      </c>
      <c r="N11" s="10" t="s">
        <v>118</v>
      </c>
      <c r="O11" s="12">
        <f>I11+M11</f>
        <v>59</v>
      </c>
      <c r="P11" s="13">
        <f>IF(O11=0,0,10^(0.784780654*LOG10(E11/173.961)^2)*O11)</f>
        <v>173.97640921664268</v>
      </c>
      <c r="Q11" s="14" t="s">
        <v>26</v>
      </c>
    </row>
    <row r="12" spans="1:17" ht="13.5" customHeight="1">
      <c r="A12" s="6">
        <v>32</v>
      </c>
      <c r="B12" s="7" t="s">
        <v>27</v>
      </c>
      <c r="C12" s="8">
        <v>2003</v>
      </c>
      <c r="D12" s="9" t="s">
        <v>28</v>
      </c>
      <c r="E12" s="10">
        <v>23.1</v>
      </c>
      <c r="F12" s="49">
        <v>13</v>
      </c>
      <c r="G12" s="48">
        <v>13</v>
      </c>
      <c r="H12" s="48">
        <v>14</v>
      </c>
      <c r="I12" s="50">
        <v>14</v>
      </c>
      <c r="J12" s="49">
        <v>18</v>
      </c>
      <c r="K12" s="48">
        <v>18</v>
      </c>
      <c r="L12" s="48">
        <v>20</v>
      </c>
      <c r="M12" s="50">
        <v>20</v>
      </c>
      <c r="N12" s="19">
        <v>5</v>
      </c>
      <c r="O12" s="12">
        <f>I12+M12</f>
        <v>34</v>
      </c>
      <c r="P12" s="13">
        <f>IF(O12=0,0,10^(0.784780654*LOG10(E12/173.961)^2)*O12)</f>
        <v>136.4131192747274</v>
      </c>
      <c r="Q12" s="14" t="s">
        <v>29</v>
      </c>
    </row>
    <row r="13" spans="1:17" ht="13.5" customHeight="1">
      <c r="A13" s="6">
        <v>66</v>
      </c>
      <c r="B13" s="15" t="s">
        <v>30</v>
      </c>
      <c r="C13" s="16">
        <v>2001</v>
      </c>
      <c r="D13" s="9" t="s">
        <v>25</v>
      </c>
      <c r="E13" s="10">
        <v>28.15</v>
      </c>
      <c r="F13" s="49">
        <v>25</v>
      </c>
      <c r="G13" s="48">
        <v>25</v>
      </c>
      <c r="H13" s="49">
        <v>27</v>
      </c>
      <c r="I13" s="50">
        <v>25</v>
      </c>
      <c r="J13" s="48">
        <v>33</v>
      </c>
      <c r="K13" s="48">
        <v>35</v>
      </c>
      <c r="L13" s="49">
        <v>37</v>
      </c>
      <c r="M13" s="50">
        <v>35</v>
      </c>
      <c r="N13" s="10" t="s">
        <v>117</v>
      </c>
      <c r="O13" s="12">
        <f>I13+M13</f>
        <v>60</v>
      </c>
      <c r="P13" s="13">
        <f>IF(O13=0,0,10^(0.784780654*LOG10(E13/173.961)^2)*O13)</f>
        <v>185.84063912569675</v>
      </c>
      <c r="Q13" s="14" t="s">
        <v>26</v>
      </c>
    </row>
    <row r="14" spans="1:17" ht="12.75">
      <c r="A14" s="66" t="s">
        <v>31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58"/>
    </row>
    <row r="15" spans="1:17" ht="12.75">
      <c r="A15" s="9">
        <v>6</v>
      </c>
      <c r="B15" s="17" t="s">
        <v>32</v>
      </c>
      <c r="C15" s="9">
        <v>2000</v>
      </c>
      <c r="D15" s="9" t="s">
        <v>25</v>
      </c>
      <c r="E15" s="10">
        <v>33.26</v>
      </c>
      <c r="F15" s="48">
        <v>13</v>
      </c>
      <c r="G15" s="48">
        <v>15</v>
      </c>
      <c r="H15" s="48">
        <v>18</v>
      </c>
      <c r="I15" s="50">
        <v>18</v>
      </c>
      <c r="J15" s="48">
        <v>17</v>
      </c>
      <c r="K15" s="48">
        <v>20</v>
      </c>
      <c r="L15" s="48">
        <v>22</v>
      </c>
      <c r="M15" s="50">
        <v>22</v>
      </c>
      <c r="N15" s="19">
        <v>4</v>
      </c>
      <c r="O15" s="12">
        <f>I15+M15</f>
        <v>40</v>
      </c>
      <c r="P15" s="13">
        <f>IF(O15=0,0,10^(0.784780654*LOG10(E15/173.961)^2)*O15)</f>
        <v>101.67878791827847</v>
      </c>
      <c r="Q15" s="14" t="s">
        <v>26</v>
      </c>
    </row>
    <row r="16" spans="1:17" ht="12.75">
      <c r="A16" s="6">
        <v>36</v>
      </c>
      <c r="B16" s="17" t="s">
        <v>113</v>
      </c>
      <c r="C16" s="8">
        <v>2000</v>
      </c>
      <c r="D16" s="9" t="s">
        <v>19</v>
      </c>
      <c r="E16" s="10">
        <v>34.9</v>
      </c>
      <c r="F16" s="48">
        <v>14</v>
      </c>
      <c r="G16" s="48">
        <v>16</v>
      </c>
      <c r="H16" s="48">
        <v>17</v>
      </c>
      <c r="I16" s="50">
        <v>17</v>
      </c>
      <c r="J16" s="48">
        <v>20</v>
      </c>
      <c r="K16" s="48">
        <v>22</v>
      </c>
      <c r="L16" s="48">
        <v>24</v>
      </c>
      <c r="M16" s="50">
        <v>24</v>
      </c>
      <c r="N16" s="10" t="s">
        <v>117</v>
      </c>
      <c r="O16" s="12">
        <f>I16+M16</f>
        <v>41</v>
      </c>
      <c r="P16" s="13">
        <f>IF(O16=0,0,10^(0.784780654*LOG10(E16/173.961)^2)*O16)</f>
        <v>98.79228174167007</v>
      </c>
      <c r="Q16" s="14" t="s">
        <v>114</v>
      </c>
    </row>
    <row r="17" spans="1:17" ht="12.75">
      <c r="A17" s="6">
        <v>42</v>
      </c>
      <c r="B17" s="7" t="s">
        <v>115</v>
      </c>
      <c r="C17" s="8">
        <v>2002</v>
      </c>
      <c r="D17" s="9" t="s">
        <v>28</v>
      </c>
      <c r="E17" s="10">
        <v>35.6</v>
      </c>
      <c r="F17" s="48">
        <v>25</v>
      </c>
      <c r="G17" s="48">
        <v>28</v>
      </c>
      <c r="H17" s="49">
        <v>30</v>
      </c>
      <c r="I17" s="50">
        <v>28</v>
      </c>
      <c r="J17" s="48">
        <v>30</v>
      </c>
      <c r="K17" s="48">
        <v>33</v>
      </c>
      <c r="L17" s="48">
        <v>35</v>
      </c>
      <c r="M17" s="50">
        <v>35</v>
      </c>
      <c r="N17" s="10" t="s">
        <v>116</v>
      </c>
      <c r="O17" s="12">
        <f>I17+M17</f>
        <v>63</v>
      </c>
      <c r="P17" s="13">
        <f>IF(O17=0,0,10^(0.784780654*LOG10(E17/173.961)^2)*O17)</f>
        <v>148.55745761114406</v>
      </c>
      <c r="Q17" s="14" t="s">
        <v>29</v>
      </c>
    </row>
    <row r="18" spans="1:17" ht="12.75">
      <c r="A18" s="6">
        <v>58</v>
      </c>
      <c r="B18" s="7" t="s">
        <v>33</v>
      </c>
      <c r="C18" s="8">
        <v>2000</v>
      </c>
      <c r="D18" s="9" t="s">
        <v>25</v>
      </c>
      <c r="E18" s="10">
        <v>32.8</v>
      </c>
      <c r="F18" s="48">
        <v>13</v>
      </c>
      <c r="G18" s="48">
        <v>15</v>
      </c>
      <c r="H18" s="48">
        <v>17</v>
      </c>
      <c r="I18" s="50">
        <v>17</v>
      </c>
      <c r="J18" s="48">
        <v>17</v>
      </c>
      <c r="K18" s="48">
        <v>20</v>
      </c>
      <c r="L18" s="48">
        <v>23</v>
      </c>
      <c r="M18" s="50">
        <v>23</v>
      </c>
      <c r="N18" s="10" t="s">
        <v>118</v>
      </c>
      <c r="O18" s="12">
        <f>I18+M18</f>
        <v>40</v>
      </c>
      <c r="P18" s="13">
        <f>IF(O18=0,0,10^(0.784780654*LOG10(E18/173.961)^2)*O18)</f>
        <v>103.295241171839</v>
      </c>
      <c r="Q18" s="14" t="s">
        <v>26</v>
      </c>
    </row>
    <row r="19" spans="1:17" ht="12.75">
      <c r="A19" s="66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58"/>
    </row>
    <row r="20" spans="1:17" ht="12.75">
      <c r="A20" s="6">
        <v>19</v>
      </c>
      <c r="B20" s="17" t="s">
        <v>34</v>
      </c>
      <c r="C20" s="8">
        <v>1998</v>
      </c>
      <c r="D20" s="9" t="s">
        <v>28</v>
      </c>
      <c r="E20" s="10">
        <v>38.2</v>
      </c>
      <c r="F20" s="48">
        <v>23</v>
      </c>
      <c r="G20" s="48">
        <v>25</v>
      </c>
      <c r="H20" s="48">
        <v>27</v>
      </c>
      <c r="I20" s="50">
        <v>27</v>
      </c>
      <c r="J20" s="48">
        <v>30</v>
      </c>
      <c r="K20" s="48">
        <v>33</v>
      </c>
      <c r="L20" s="48">
        <v>35</v>
      </c>
      <c r="M20" s="50">
        <v>35</v>
      </c>
      <c r="N20" s="10" t="s">
        <v>116</v>
      </c>
      <c r="O20" s="12">
        <f>I20+M20</f>
        <v>62</v>
      </c>
      <c r="P20" s="13">
        <f>IF(O20=0,0,10^(0.784780654*LOG10(E20/173.961)^2)*O20)</f>
        <v>135.69843667801337</v>
      </c>
      <c r="Q20" s="14" t="s">
        <v>29</v>
      </c>
    </row>
    <row r="21" spans="1:17" s="25" customFormat="1" ht="12.75">
      <c r="A21" s="27"/>
      <c r="B21" s="28"/>
      <c r="C21" s="27"/>
      <c r="D21" s="27"/>
      <c r="E21" s="29"/>
      <c r="F21" s="30"/>
      <c r="G21" s="30"/>
      <c r="H21" s="30"/>
      <c r="I21" s="30"/>
      <c r="J21" s="30"/>
      <c r="K21" s="30"/>
      <c r="L21" s="31"/>
      <c r="M21" s="30"/>
      <c r="N21" s="29"/>
      <c r="O21" s="29"/>
      <c r="P21" s="29"/>
      <c r="Q21" s="32"/>
    </row>
    <row r="22" spans="1:16" ht="12.75">
      <c r="A22" s="73" t="s">
        <v>98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3"/>
      <c r="P22" s="33"/>
    </row>
    <row r="23" spans="1:16" ht="12.75">
      <c r="A23" s="74" t="s">
        <v>99</v>
      </c>
      <c r="B23" s="75"/>
      <c r="C23" s="74" t="s">
        <v>3</v>
      </c>
      <c r="D23" s="75"/>
      <c r="E23" s="74" t="s">
        <v>100</v>
      </c>
      <c r="F23" s="75"/>
      <c r="G23" s="76" t="s">
        <v>101</v>
      </c>
      <c r="H23" s="74"/>
      <c r="I23" s="46"/>
      <c r="J23" s="34"/>
      <c r="K23" s="34"/>
      <c r="L23" s="33"/>
      <c r="M23" s="33"/>
      <c r="N23" s="33"/>
      <c r="O23" s="33"/>
      <c r="P23" s="33"/>
    </row>
    <row r="24" spans="1:16" ht="12.75">
      <c r="A24" s="77" t="s">
        <v>102</v>
      </c>
      <c r="B24" s="78"/>
      <c r="C24" s="77" t="s">
        <v>103</v>
      </c>
      <c r="D24" s="78"/>
      <c r="E24" s="77" t="s">
        <v>104</v>
      </c>
      <c r="F24" s="78"/>
      <c r="G24" s="79" t="s">
        <v>105</v>
      </c>
      <c r="H24" s="79"/>
      <c r="I24" s="27"/>
      <c r="J24" s="37"/>
      <c r="K24" s="37"/>
      <c r="L24" s="38"/>
      <c r="M24" s="38"/>
      <c r="N24" s="39"/>
      <c r="O24" s="39"/>
      <c r="P24" s="39"/>
    </row>
    <row r="25" spans="1:16" ht="12.75">
      <c r="A25" s="77" t="s">
        <v>106</v>
      </c>
      <c r="B25" s="78"/>
      <c r="C25" s="77"/>
      <c r="D25" s="78"/>
      <c r="E25" s="77"/>
      <c r="F25" s="78"/>
      <c r="G25" s="79"/>
      <c r="H25" s="79"/>
      <c r="I25" s="27"/>
      <c r="J25" s="37"/>
      <c r="K25" s="37"/>
      <c r="L25" s="38"/>
      <c r="M25" s="38"/>
      <c r="N25" s="39"/>
      <c r="O25" s="39"/>
      <c r="P25" s="39"/>
    </row>
    <row r="26" spans="1:8" ht="12.75">
      <c r="A26" s="77" t="s">
        <v>107</v>
      </c>
      <c r="B26" s="78"/>
      <c r="C26" s="35"/>
      <c r="D26" s="36"/>
      <c r="E26" s="35"/>
      <c r="F26" s="36"/>
      <c r="G26" s="79"/>
      <c r="H26" s="79"/>
    </row>
    <row r="27" spans="1:16" ht="12.75">
      <c r="A27" s="77" t="s">
        <v>108</v>
      </c>
      <c r="B27" s="78"/>
      <c r="C27" s="79"/>
      <c r="D27" s="79"/>
      <c r="E27" s="79"/>
      <c r="F27" s="79"/>
      <c r="G27" s="79"/>
      <c r="H27" s="79"/>
      <c r="I27" s="83"/>
      <c r="J27" s="83"/>
      <c r="K27" s="83"/>
      <c r="L27" s="83"/>
      <c r="M27" s="83"/>
      <c r="N27" s="40"/>
      <c r="O27" s="40"/>
      <c r="P27" s="40"/>
    </row>
    <row r="28" spans="1:8" ht="12.75">
      <c r="A28" s="79" t="s">
        <v>109</v>
      </c>
      <c r="B28" s="79"/>
      <c r="C28" s="79"/>
      <c r="D28" s="79"/>
      <c r="E28" s="79"/>
      <c r="F28" s="79"/>
      <c r="G28" s="79"/>
      <c r="H28" s="79"/>
    </row>
    <row r="30" spans="1:9" ht="12.75">
      <c r="A30" s="84" t="s">
        <v>110</v>
      </c>
      <c r="B30" s="85"/>
      <c r="C30" s="85"/>
      <c r="D30" s="85"/>
      <c r="E30" s="85"/>
      <c r="F30" s="85"/>
      <c r="G30" s="85"/>
      <c r="H30" s="85"/>
      <c r="I30" s="41"/>
    </row>
    <row r="31" spans="1:10" ht="12.75">
      <c r="A31" s="86" t="s">
        <v>111</v>
      </c>
      <c r="B31" s="87"/>
      <c r="C31" s="88"/>
      <c r="D31" s="86" t="s">
        <v>100</v>
      </c>
      <c r="E31" s="88"/>
      <c r="F31" s="86" t="s">
        <v>112</v>
      </c>
      <c r="G31" s="87"/>
      <c r="H31" s="87"/>
      <c r="I31" s="87"/>
      <c r="J31" s="42"/>
    </row>
    <row r="32" spans="1:10" ht="12.75">
      <c r="A32" s="80"/>
      <c r="B32" s="82"/>
      <c r="C32" s="81"/>
      <c r="D32" s="80"/>
      <c r="E32" s="81"/>
      <c r="F32" s="80"/>
      <c r="G32" s="82"/>
      <c r="H32" s="82"/>
      <c r="I32" s="82"/>
      <c r="J32" s="43"/>
    </row>
    <row r="33" spans="1:10" ht="12.75">
      <c r="A33" s="80"/>
      <c r="B33" s="82"/>
      <c r="C33" s="81"/>
      <c r="D33" s="80"/>
      <c r="E33" s="81"/>
      <c r="F33" s="80"/>
      <c r="G33" s="82"/>
      <c r="H33" s="82"/>
      <c r="I33" s="82"/>
      <c r="J33" s="44"/>
    </row>
    <row r="34" spans="1:10" ht="12.75">
      <c r="A34" s="89"/>
      <c r="B34" s="90"/>
      <c r="C34" s="91"/>
      <c r="D34" s="89"/>
      <c r="E34" s="91"/>
      <c r="F34" s="89"/>
      <c r="G34" s="90"/>
      <c r="H34" s="90"/>
      <c r="I34" s="90"/>
      <c r="J34" s="45"/>
    </row>
  </sheetData>
  <sheetProtection/>
  <mergeCells count="55">
    <mergeCell ref="F31:I31"/>
    <mergeCell ref="A34:C34"/>
    <mergeCell ref="D34:E34"/>
    <mergeCell ref="F34:I34"/>
    <mergeCell ref="A32:C32"/>
    <mergeCell ref="D32:E32"/>
    <mergeCell ref="F32:I32"/>
    <mergeCell ref="A33:C33"/>
    <mergeCell ref="D33:E33"/>
    <mergeCell ref="F33:I33"/>
    <mergeCell ref="I27:M27"/>
    <mergeCell ref="A28:B28"/>
    <mergeCell ref="C28:D28"/>
    <mergeCell ref="E28:F28"/>
    <mergeCell ref="G28:H28"/>
    <mergeCell ref="A30:H30"/>
    <mergeCell ref="A31:C31"/>
    <mergeCell ref="D31:E31"/>
    <mergeCell ref="A26:B26"/>
    <mergeCell ref="G26:H26"/>
    <mergeCell ref="A27:B27"/>
    <mergeCell ref="C27:D27"/>
    <mergeCell ref="E27:F27"/>
    <mergeCell ref="G27:H27"/>
    <mergeCell ref="A25:B25"/>
    <mergeCell ref="C25:D25"/>
    <mergeCell ref="E25:F25"/>
    <mergeCell ref="G25:H25"/>
    <mergeCell ref="A24:B24"/>
    <mergeCell ref="C24:D24"/>
    <mergeCell ref="E24:F24"/>
    <mergeCell ref="G24:H24"/>
    <mergeCell ref="A22:N22"/>
    <mergeCell ref="A23:B23"/>
    <mergeCell ref="C23:D23"/>
    <mergeCell ref="E23:F23"/>
    <mergeCell ref="G23:H23"/>
    <mergeCell ref="A8:Q8"/>
    <mergeCell ref="A14:Q14"/>
    <mergeCell ref="A19:Q19"/>
    <mergeCell ref="N6:N7"/>
    <mergeCell ref="O6:O7"/>
    <mergeCell ref="P6:P7"/>
    <mergeCell ref="Q6:Q7"/>
    <mergeCell ref="E6:E7"/>
    <mergeCell ref="F6:I6"/>
    <mergeCell ref="J6:M6"/>
    <mergeCell ref="A2:Q2"/>
    <mergeCell ref="A3:Q3"/>
    <mergeCell ref="A4:Q4"/>
    <mergeCell ref="A5:N5"/>
    <mergeCell ref="A6:A7"/>
    <mergeCell ref="B6:B7"/>
    <mergeCell ref="C6:C7"/>
    <mergeCell ref="D6:D7"/>
  </mergeCells>
  <printOptions/>
  <pageMargins left="0.2" right="0.2" top="1" bottom="0.34" header="0.5" footer="0.2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2.8515625" style="1" customWidth="1"/>
    <col min="2" max="2" width="17.8515625" style="1" customWidth="1"/>
    <col min="3" max="3" width="6.7109375" style="1" bestFit="1" customWidth="1"/>
    <col min="4" max="4" width="9.8515625" style="1" bestFit="1" customWidth="1"/>
    <col min="5" max="5" width="6.00390625" style="1" customWidth="1"/>
    <col min="6" max="6" width="6.8515625" style="1" hidden="1" customWidth="1"/>
    <col min="7" max="7" width="6.421875" style="1" hidden="1" customWidth="1"/>
    <col min="8" max="8" width="6.57421875" style="1" hidden="1" customWidth="1"/>
    <col min="9" max="11" width="6.7109375" style="1" customWidth="1"/>
    <col min="12" max="12" width="6.28125" style="1" customWidth="1"/>
    <col min="13" max="13" width="6.00390625" style="1" customWidth="1"/>
    <col min="14" max="14" width="4.8515625" style="1" customWidth="1"/>
    <col min="15" max="15" width="6.28125" style="1" customWidth="1"/>
    <col min="16" max="16" width="8.140625" style="1" customWidth="1"/>
    <col min="17" max="17" width="21.421875" style="1" bestFit="1" customWidth="1"/>
    <col min="18" max="16384" width="9.140625" style="1" customWidth="1"/>
  </cols>
  <sheetData>
    <row r="1" ht="12.75">
      <c r="Q1" s="2"/>
    </row>
    <row r="2" spans="1:17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6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/>
      <c r="P5" s="3"/>
    </row>
    <row r="6" spans="1:17" ht="12.75" customHeight="1">
      <c r="A6" s="59" t="s">
        <v>2</v>
      </c>
      <c r="B6" s="61" t="s">
        <v>3</v>
      </c>
      <c r="C6" s="59" t="s">
        <v>4</v>
      </c>
      <c r="D6" s="59" t="s">
        <v>5</v>
      </c>
      <c r="E6" s="59" t="s">
        <v>6</v>
      </c>
      <c r="F6" s="70" t="s">
        <v>7</v>
      </c>
      <c r="G6" s="71"/>
      <c r="H6" s="71"/>
      <c r="I6" s="72"/>
      <c r="J6" s="70" t="s">
        <v>9</v>
      </c>
      <c r="K6" s="71"/>
      <c r="L6" s="71"/>
      <c r="M6" s="72"/>
      <c r="N6" s="59" t="s">
        <v>8</v>
      </c>
      <c r="O6" s="68" t="s">
        <v>10</v>
      </c>
      <c r="P6" s="59" t="s">
        <v>11</v>
      </c>
      <c r="Q6" s="59" t="s">
        <v>12</v>
      </c>
    </row>
    <row r="7" spans="1:17" ht="12.75">
      <c r="A7" s="60"/>
      <c r="B7" s="62"/>
      <c r="C7" s="60"/>
      <c r="D7" s="60"/>
      <c r="E7" s="60"/>
      <c r="F7" s="4" t="s">
        <v>13</v>
      </c>
      <c r="G7" s="4" t="s">
        <v>14</v>
      </c>
      <c r="H7" s="4" t="s">
        <v>15</v>
      </c>
      <c r="I7" s="5" t="s">
        <v>16</v>
      </c>
      <c r="J7" s="4" t="s">
        <v>13</v>
      </c>
      <c r="K7" s="4" t="s">
        <v>14</v>
      </c>
      <c r="L7" s="4" t="s">
        <v>15</v>
      </c>
      <c r="M7" s="5" t="s">
        <v>16</v>
      </c>
      <c r="N7" s="60"/>
      <c r="O7" s="69"/>
      <c r="P7" s="60"/>
      <c r="Q7" s="60"/>
    </row>
    <row r="8" spans="1:17" ht="12.75">
      <c r="A8" s="66" t="s">
        <v>36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8"/>
    </row>
    <row r="9" spans="1:17" ht="12.75">
      <c r="A9" s="9">
        <v>16</v>
      </c>
      <c r="B9" s="17" t="s">
        <v>37</v>
      </c>
      <c r="C9" s="9">
        <v>1999</v>
      </c>
      <c r="D9" s="9" t="s">
        <v>38</v>
      </c>
      <c r="E9" s="10">
        <v>43.2</v>
      </c>
      <c r="F9" s="48">
        <v>17</v>
      </c>
      <c r="G9" s="48">
        <v>19</v>
      </c>
      <c r="H9" s="48">
        <v>20</v>
      </c>
      <c r="I9" s="50">
        <v>20</v>
      </c>
      <c r="J9" s="48">
        <v>22</v>
      </c>
      <c r="K9" s="48">
        <v>24</v>
      </c>
      <c r="L9" s="48">
        <v>26</v>
      </c>
      <c r="M9" s="50">
        <v>26</v>
      </c>
      <c r="N9" s="10" t="s">
        <v>117</v>
      </c>
      <c r="O9" s="12">
        <f>I9+M9</f>
        <v>46</v>
      </c>
      <c r="P9" s="13">
        <f>IF(O9=0,0,10^(0.784780654*LOG10(E9/173.961)^2)*O9)</f>
        <v>89.12035870469074</v>
      </c>
      <c r="Q9" s="18" t="s">
        <v>39</v>
      </c>
    </row>
    <row r="10" spans="1:17" ht="12.75">
      <c r="A10" s="9">
        <v>18</v>
      </c>
      <c r="B10" s="17" t="s">
        <v>40</v>
      </c>
      <c r="C10" s="9">
        <v>1999</v>
      </c>
      <c r="D10" s="9" t="s">
        <v>28</v>
      </c>
      <c r="E10" s="10">
        <v>44.5</v>
      </c>
      <c r="F10" s="48">
        <v>52</v>
      </c>
      <c r="G10" s="49">
        <v>56</v>
      </c>
      <c r="H10" s="49">
        <v>56</v>
      </c>
      <c r="I10" s="50">
        <v>52</v>
      </c>
      <c r="J10" s="48">
        <v>65</v>
      </c>
      <c r="K10" s="48">
        <v>70</v>
      </c>
      <c r="L10" s="49">
        <v>73</v>
      </c>
      <c r="M10" s="50">
        <v>70</v>
      </c>
      <c r="N10" s="10" t="s">
        <v>116</v>
      </c>
      <c r="O10" s="12">
        <f>I10+M10</f>
        <v>122</v>
      </c>
      <c r="P10" s="13">
        <f>IF(O10=0,0,10^(0.784780654*LOG10(E10/173.961)^2)*O10)</f>
        <v>229.87015131931773</v>
      </c>
      <c r="Q10" s="18" t="s">
        <v>29</v>
      </c>
    </row>
    <row r="11" spans="1:17" ht="12.75">
      <c r="A11" s="66" t="s">
        <v>41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58"/>
    </row>
    <row r="12" spans="1:17" ht="12.75">
      <c r="A12" s="9">
        <v>9</v>
      </c>
      <c r="B12" s="17" t="s">
        <v>42</v>
      </c>
      <c r="C12" s="9">
        <v>1998</v>
      </c>
      <c r="D12" s="9" t="s">
        <v>19</v>
      </c>
      <c r="E12" s="10">
        <v>46</v>
      </c>
      <c r="F12" s="54">
        <v>42</v>
      </c>
      <c r="G12" s="54">
        <v>44</v>
      </c>
      <c r="H12" s="55">
        <v>46</v>
      </c>
      <c r="I12" s="50">
        <v>44</v>
      </c>
      <c r="J12" s="48">
        <v>55</v>
      </c>
      <c r="K12" s="48">
        <v>57</v>
      </c>
      <c r="L12" s="49">
        <v>59</v>
      </c>
      <c r="M12" s="50">
        <v>57</v>
      </c>
      <c r="N12" s="19" t="s">
        <v>118</v>
      </c>
      <c r="O12" s="12">
        <f>I12+M12</f>
        <v>101</v>
      </c>
      <c r="P12" s="13">
        <f>IF(O12=0,0,10^(0.784780654*LOG10(E12/173.961)^2)*O12)</f>
        <v>184.59781661673017</v>
      </c>
      <c r="Q12" s="18" t="s">
        <v>119</v>
      </c>
    </row>
    <row r="13" spans="1:17" ht="12.75">
      <c r="A13" s="9">
        <v>46</v>
      </c>
      <c r="B13" s="17" t="s">
        <v>44</v>
      </c>
      <c r="C13" s="9">
        <v>1998</v>
      </c>
      <c r="D13" s="9" t="s">
        <v>38</v>
      </c>
      <c r="E13" s="10">
        <v>48.55</v>
      </c>
      <c r="F13" s="48">
        <v>49</v>
      </c>
      <c r="G13" s="49">
        <v>52</v>
      </c>
      <c r="H13" s="48">
        <v>52</v>
      </c>
      <c r="I13" s="50">
        <v>52</v>
      </c>
      <c r="J13" s="48">
        <v>57</v>
      </c>
      <c r="K13" s="48">
        <v>60</v>
      </c>
      <c r="L13" s="49">
        <v>63</v>
      </c>
      <c r="M13" s="50">
        <v>60</v>
      </c>
      <c r="N13" s="10" t="s">
        <v>117</v>
      </c>
      <c r="O13" s="12">
        <f>I13+M13</f>
        <v>112</v>
      </c>
      <c r="P13" s="13">
        <f>IF(O13=0,0,10^(0.784780654*LOG10(E13/173.961)^2)*O13)</f>
        <v>195.12288547360257</v>
      </c>
      <c r="Q13" s="18" t="s">
        <v>39</v>
      </c>
    </row>
    <row r="14" spans="1:17" ht="12.75">
      <c r="A14" s="9">
        <v>68</v>
      </c>
      <c r="B14" s="17" t="s">
        <v>45</v>
      </c>
      <c r="C14" s="9">
        <v>1997</v>
      </c>
      <c r="D14" s="9" t="s">
        <v>38</v>
      </c>
      <c r="E14" s="10">
        <v>48.5</v>
      </c>
      <c r="F14" s="47">
        <v>50</v>
      </c>
      <c r="G14" s="49">
        <v>53</v>
      </c>
      <c r="H14" s="49">
        <v>53</v>
      </c>
      <c r="I14" s="50">
        <v>50</v>
      </c>
      <c r="J14" s="48">
        <v>60</v>
      </c>
      <c r="K14" s="48">
        <v>62</v>
      </c>
      <c r="L14" s="48">
        <v>66</v>
      </c>
      <c r="M14" s="50">
        <v>66</v>
      </c>
      <c r="N14" s="10" t="s">
        <v>116</v>
      </c>
      <c r="O14" s="12">
        <f>I14+M14</f>
        <v>116</v>
      </c>
      <c r="P14" s="13">
        <f>IF(O14=0,0,10^(0.784780654*LOG10(E14/173.961)^2)*O14)</f>
        <v>202.2728678044881</v>
      </c>
      <c r="Q14" s="14" t="s">
        <v>39</v>
      </c>
    </row>
    <row r="15" spans="1:17" ht="12.75">
      <c r="A15" s="6">
        <v>51</v>
      </c>
      <c r="B15" s="7" t="s">
        <v>50</v>
      </c>
      <c r="C15" s="8">
        <v>2000</v>
      </c>
      <c r="D15" s="9" t="s">
        <v>28</v>
      </c>
      <c r="E15" s="10">
        <v>48.5</v>
      </c>
      <c r="F15" s="48">
        <v>18</v>
      </c>
      <c r="G15" s="48">
        <v>20</v>
      </c>
      <c r="H15" s="48">
        <v>22</v>
      </c>
      <c r="I15" s="50">
        <v>22</v>
      </c>
      <c r="J15" s="48">
        <v>20</v>
      </c>
      <c r="K15" s="48">
        <v>23</v>
      </c>
      <c r="L15" s="48">
        <v>25</v>
      </c>
      <c r="M15" s="50">
        <v>25</v>
      </c>
      <c r="N15" s="19">
        <v>4</v>
      </c>
      <c r="O15" s="12">
        <f>I15+M15</f>
        <v>47</v>
      </c>
      <c r="P15" s="13">
        <f>IF(O15=0,0,10^(0.784780654*LOG10(E15/173.961)^2)*O15)</f>
        <v>81.95538609319777</v>
      </c>
      <c r="Q15" s="18" t="s">
        <v>29</v>
      </c>
    </row>
    <row r="16" spans="1:17" ht="12.75">
      <c r="A16" s="66" t="s">
        <v>46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58"/>
    </row>
    <row r="17" spans="1:17" ht="12.75">
      <c r="A17" s="6">
        <v>15</v>
      </c>
      <c r="B17" s="7" t="s">
        <v>47</v>
      </c>
      <c r="C17" s="8">
        <v>2001</v>
      </c>
      <c r="D17" s="9" t="s">
        <v>38</v>
      </c>
      <c r="E17" s="10">
        <v>54.3</v>
      </c>
      <c r="F17" s="48">
        <v>15</v>
      </c>
      <c r="G17" s="48">
        <v>17</v>
      </c>
      <c r="H17" s="48">
        <v>19</v>
      </c>
      <c r="I17" s="50">
        <v>19</v>
      </c>
      <c r="J17" s="48">
        <v>20</v>
      </c>
      <c r="K17" s="48">
        <v>22</v>
      </c>
      <c r="L17" s="48">
        <v>24</v>
      </c>
      <c r="M17" s="50">
        <v>24</v>
      </c>
      <c r="N17" s="10" t="s">
        <v>117</v>
      </c>
      <c r="O17" s="12">
        <f>I17+M17</f>
        <v>43</v>
      </c>
      <c r="P17" s="13">
        <f>IF(O17=0,0,10^(0.784780654*LOG10(E17/173.961)^2)*O17)</f>
        <v>68.25340490234005</v>
      </c>
      <c r="Q17" s="14" t="s">
        <v>39</v>
      </c>
    </row>
    <row r="18" spans="1:17" ht="12.75">
      <c r="A18" s="6">
        <v>28</v>
      </c>
      <c r="B18" s="17" t="s">
        <v>48</v>
      </c>
      <c r="C18" s="8">
        <v>1997</v>
      </c>
      <c r="D18" s="9" t="s">
        <v>25</v>
      </c>
      <c r="E18" s="10">
        <v>52.1</v>
      </c>
      <c r="F18" s="48">
        <v>55</v>
      </c>
      <c r="G18" s="48">
        <v>58</v>
      </c>
      <c r="H18" s="48">
        <v>60</v>
      </c>
      <c r="I18" s="50">
        <v>60</v>
      </c>
      <c r="J18" s="48">
        <v>68</v>
      </c>
      <c r="K18" s="48">
        <v>70</v>
      </c>
      <c r="L18" s="49">
        <v>73</v>
      </c>
      <c r="M18" s="50">
        <v>70</v>
      </c>
      <c r="N18" s="10" t="s">
        <v>116</v>
      </c>
      <c r="O18" s="12">
        <f>I18+M18</f>
        <v>130</v>
      </c>
      <c r="P18" s="13">
        <f>IF(O18=0,0,10^(0.784780654*LOG10(E18/173.961)^2)*O18)</f>
        <v>213.35758055273507</v>
      </c>
      <c r="Q18" s="18" t="s">
        <v>26</v>
      </c>
    </row>
    <row r="20" spans="1:17" s="25" customFormat="1" ht="12.75">
      <c r="A20" s="27"/>
      <c r="B20" s="28"/>
      <c r="C20" s="27"/>
      <c r="D20" s="27"/>
      <c r="E20" s="29"/>
      <c r="F20" s="30"/>
      <c r="G20" s="30"/>
      <c r="H20" s="30"/>
      <c r="I20" s="30"/>
      <c r="J20" s="30"/>
      <c r="K20" s="30"/>
      <c r="L20" s="31"/>
      <c r="M20" s="30"/>
      <c r="N20" s="29"/>
      <c r="O20" s="29"/>
      <c r="P20" s="29"/>
      <c r="Q20" s="32"/>
    </row>
    <row r="21" spans="1:16" ht="12.75">
      <c r="A21" s="73" t="s">
        <v>98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33"/>
      <c r="P21" s="33"/>
    </row>
    <row r="22" spans="1:16" ht="12.75">
      <c r="A22" s="74" t="s">
        <v>99</v>
      </c>
      <c r="B22" s="75"/>
      <c r="C22" s="74" t="s">
        <v>3</v>
      </c>
      <c r="D22" s="75"/>
      <c r="E22" s="74" t="s">
        <v>100</v>
      </c>
      <c r="F22" s="75"/>
      <c r="G22" s="76" t="s">
        <v>101</v>
      </c>
      <c r="H22" s="74"/>
      <c r="I22" s="46"/>
      <c r="J22" s="34"/>
      <c r="K22" s="34"/>
      <c r="L22" s="33"/>
      <c r="M22" s="33"/>
      <c r="N22" s="33"/>
      <c r="O22" s="33"/>
      <c r="P22" s="33"/>
    </row>
    <row r="23" spans="1:16" ht="12.75">
      <c r="A23" s="77" t="s">
        <v>102</v>
      </c>
      <c r="B23" s="78"/>
      <c r="C23" s="77" t="s">
        <v>103</v>
      </c>
      <c r="D23" s="78"/>
      <c r="E23" s="77" t="s">
        <v>104</v>
      </c>
      <c r="F23" s="78"/>
      <c r="G23" s="79" t="s">
        <v>105</v>
      </c>
      <c r="H23" s="79"/>
      <c r="I23" s="27"/>
      <c r="J23" s="37"/>
      <c r="K23" s="37"/>
      <c r="L23" s="38"/>
      <c r="M23" s="38"/>
      <c r="N23" s="39"/>
      <c r="O23" s="39"/>
      <c r="P23" s="39"/>
    </row>
    <row r="24" spans="1:16" ht="12.75">
      <c r="A24" s="77" t="s">
        <v>106</v>
      </c>
      <c r="B24" s="78"/>
      <c r="C24" s="77"/>
      <c r="D24" s="78"/>
      <c r="E24" s="77"/>
      <c r="F24" s="78"/>
      <c r="G24" s="79"/>
      <c r="H24" s="79"/>
      <c r="I24" s="27"/>
      <c r="J24" s="37"/>
      <c r="K24" s="37"/>
      <c r="L24" s="38"/>
      <c r="M24" s="38"/>
      <c r="N24" s="39"/>
      <c r="O24" s="39"/>
      <c r="P24" s="39"/>
    </row>
    <row r="25" spans="1:8" ht="12.75">
      <c r="A25" s="77" t="s">
        <v>107</v>
      </c>
      <c r="B25" s="78"/>
      <c r="C25" s="35"/>
      <c r="D25" s="36"/>
      <c r="E25" s="35"/>
      <c r="F25" s="36"/>
      <c r="G25" s="79"/>
      <c r="H25" s="79"/>
    </row>
    <row r="26" spans="1:16" ht="12.75">
      <c r="A26" s="77" t="s">
        <v>108</v>
      </c>
      <c r="B26" s="78"/>
      <c r="C26" s="79"/>
      <c r="D26" s="79"/>
      <c r="E26" s="79"/>
      <c r="F26" s="79"/>
      <c r="G26" s="79"/>
      <c r="H26" s="79"/>
      <c r="I26" s="83"/>
      <c r="J26" s="83"/>
      <c r="K26" s="83"/>
      <c r="L26" s="83"/>
      <c r="M26" s="83"/>
      <c r="N26" s="40"/>
      <c r="O26" s="40"/>
      <c r="P26" s="40"/>
    </row>
    <row r="27" spans="1:8" ht="12.75">
      <c r="A27" s="79" t="s">
        <v>109</v>
      </c>
      <c r="B27" s="79"/>
      <c r="C27" s="79"/>
      <c r="D27" s="79"/>
      <c r="E27" s="79"/>
      <c r="F27" s="79"/>
      <c r="G27" s="79"/>
      <c r="H27" s="79"/>
    </row>
    <row r="29" spans="1:9" ht="12.75">
      <c r="A29" s="84" t="s">
        <v>110</v>
      </c>
      <c r="B29" s="85"/>
      <c r="C29" s="85"/>
      <c r="D29" s="85"/>
      <c r="E29" s="85"/>
      <c r="F29" s="85"/>
      <c r="G29" s="85"/>
      <c r="H29" s="85"/>
      <c r="I29" s="41"/>
    </row>
    <row r="30" spans="1:10" ht="12.75">
      <c r="A30" s="86" t="s">
        <v>111</v>
      </c>
      <c r="B30" s="87"/>
      <c r="C30" s="88"/>
      <c r="D30" s="86" t="s">
        <v>100</v>
      </c>
      <c r="E30" s="88"/>
      <c r="F30" s="86" t="s">
        <v>112</v>
      </c>
      <c r="G30" s="87"/>
      <c r="H30" s="87"/>
      <c r="I30" s="87"/>
      <c r="J30" s="42"/>
    </row>
    <row r="31" spans="1:10" ht="12.75">
      <c r="A31" s="80"/>
      <c r="B31" s="82"/>
      <c r="C31" s="81"/>
      <c r="D31" s="80"/>
      <c r="E31" s="81"/>
      <c r="F31" s="80"/>
      <c r="G31" s="82"/>
      <c r="H31" s="82"/>
      <c r="I31" s="82"/>
      <c r="J31" s="43"/>
    </row>
    <row r="32" spans="1:10" ht="12.75">
      <c r="A32" s="80"/>
      <c r="B32" s="82"/>
      <c r="C32" s="81"/>
      <c r="D32" s="80"/>
      <c r="E32" s="81"/>
      <c r="F32" s="80"/>
      <c r="G32" s="82"/>
      <c r="H32" s="82"/>
      <c r="I32" s="82"/>
      <c r="J32" s="44"/>
    </row>
    <row r="33" spans="1:10" ht="12.75">
      <c r="A33" s="89"/>
      <c r="B33" s="90"/>
      <c r="C33" s="91"/>
      <c r="D33" s="89"/>
      <c r="E33" s="91"/>
      <c r="F33" s="89"/>
      <c r="G33" s="90"/>
      <c r="H33" s="90"/>
      <c r="I33" s="90"/>
      <c r="J33" s="45"/>
    </row>
  </sheetData>
  <sheetProtection/>
  <mergeCells count="55">
    <mergeCell ref="F30:I30"/>
    <mergeCell ref="A33:C33"/>
    <mergeCell ref="D33:E33"/>
    <mergeCell ref="F33:I33"/>
    <mergeCell ref="A31:C31"/>
    <mergeCell ref="D31:E31"/>
    <mergeCell ref="F31:I31"/>
    <mergeCell ref="A32:C32"/>
    <mergeCell ref="D32:E32"/>
    <mergeCell ref="F32:I32"/>
    <mergeCell ref="I26:M26"/>
    <mergeCell ref="A27:B27"/>
    <mergeCell ref="C27:D27"/>
    <mergeCell ref="E27:F27"/>
    <mergeCell ref="G27:H27"/>
    <mergeCell ref="A29:H29"/>
    <mergeCell ref="A30:C30"/>
    <mergeCell ref="D30:E30"/>
    <mergeCell ref="A25:B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N21"/>
    <mergeCell ref="A22:B22"/>
    <mergeCell ref="C22:D22"/>
    <mergeCell ref="E22:F22"/>
    <mergeCell ref="G22:H22"/>
    <mergeCell ref="A11:Q11"/>
    <mergeCell ref="A16:Q16"/>
    <mergeCell ref="A8:Q8"/>
    <mergeCell ref="N6:N7"/>
    <mergeCell ref="O6:O7"/>
    <mergeCell ref="P6:P7"/>
    <mergeCell ref="Q6:Q7"/>
    <mergeCell ref="E6:E7"/>
    <mergeCell ref="F6:I6"/>
    <mergeCell ref="J6:M6"/>
    <mergeCell ref="A2:Q2"/>
    <mergeCell ref="A3:Q3"/>
    <mergeCell ref="A4:Q4"/>
    <mergeCell ref="A5:N5"/>
    <mergeCell ref="A6:A7"/>
    <mergeCell ref="B6:B7"/>
    <mergeCell ref="C6:C7"/>
    <mergeCell ref="D6:D7"/>
  </mergeCells>
  <printOptions/>
  <pageMargins left="0.2" right="0.2" top="1" bottom="0.5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2.8515625" style="1" customWidth="1"/>
    <col min="2" max="2" width="17.8515625" style="1" customWidth="1"/>
    <col min="3" max="3" width="6.7109375" style="1" bestFit="1" customWidth="1"/>
    <col min="4" max="4" width="9.8515625" style="1" bestFit="1" customWidth="1"/>
    <col min="5" max="5" width="6.57421875" style="1" bestFit="1" customWidth="1"/>
    <col min="6" max="6" width="6.8515625" style="1" hidden="1" customWidth="1"/>
    <col min="7" max="7" width="6.421875" style="1" hidden="1" customWidth="1"/>
    <col min="8" max="8" width="6.57421875" style="1" hidden="1" customWidth="1"/>
    <col min="9" max="9" width="6.7109375" style="1" customWidth="1"/>
    <col min="10" max="11" width="6.7109375" style="1" hidden="1" customWidth="1"/>
    <col min="12" max="12" width="6.28125" style="1" hidden="1" customWidth="1"/>
    <col min="13" max="13" width="6.00390625" style="1" customWidth="1"/>
    <col min="14" max="14" width="4.8515625" style="1" customWidth="1"/>
    <col min="15" max="15" width="6.28125" style="1" customWidth="1"/>
    <col min="16" max="16" width="8.140625" style="1" customWidth="1"/>
    <col min="17" max="17" width="14.7109375" style="1" customWidth="1"/>
    <col min="18" max="16384" width="9.140625" style="1" customWidth="1"/>
  </cols>
  <sheetData>
    <row r="1" ht="12.75">
      <c r="Q1" s="2"/>
    </row>
    <row r="2" spans="1:17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6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/>
      <c r="P5" s="3"/>
    </row>
    <row r="6" spans="1:17" ht="12.75" customHeight="1">
      <c r="A6" s="59" t="s">
        <v>2</v>
      </c>
      <c r="B6" s="61" t="s">
        <v>3</v>
      </c>
      <c r="C6" s="59" t="s">
        <v>4</v>
      </c>
      <c r="D6" s="59" t="s">
        <v>5</v>
      </c>
      <c r="E6" s="59" t="s">
        <v>6</v>
      </c>
      <c r="F6" s="70" t="s">
        <v>7</v>
      </c>
      <c r="G6" s="71"/>
      <c r="H6" s="71"/>
      <c r="I6" s="72"/>
      <c r="J6" s="70" t="s">
        <v>9</v>
      </c>
      <c r="K6" s="71"/>
      <c r="L6" s="71"/>
      <c r="M6" s="72"/>
      <c r="N6" s="59" t="s">
        <v>8</v>
      </c>
      <c r="O6" s="68" t="s">
        <v>10</v>
      </c>
      <c r="P6" s="59" t="s">
        <v>11</v>
      </c>
      <c r="Q6" s="59" t="s">
        <v>12</v>
      </c>
    </row>
    <row r="7" spans="1:17" ht="12.75">
      <c r="A7" s="60"/>
      <c r="B7" s="62"/>
      <c r="C7" s="60"/>
      <c r="D7" s="60"/>
      <c r="E7" s="60"/>
      <c r="F7" s="4" t="s">
        <v>13</v>
      </c>
      <c r="G7" s="4" t="s">
        <v>14</v>
      </c>
      <c r="H7" s="4" t="s">
        <v>15</v>
      </c>
      <c r="I7" s="5" t="s">
        <v>16</v>
      </c>
      <c r="J7" s="4" t="s">
        <v>13</v>
      </c>
      <c r="K7" s="4" t="s">
        <v>14</v>
      </c>
      <c r="L7" s="4" t="s">
        <v>15</v>
      </c>
      <c r="M7" s="5" t="s">
        <v>16</v>
      </c>
      <c r="N7" s="60"/>
      <c r="O7" s="69"/>
      <c r="P7" s="60"/>
      <c r="Q7" s="60"/>
    </row>
    <row r="8" spans="1:17" ht="12.75">
      <c r="A8" s="66" t="s">
        <v>51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8"/>
    </row>
    <row r="9" spans="1:17" ht="12.75">
      <c r="A9" s="9">
        <v>3</v>
      </c>
      <c r="B9" s="17" t="s">
        <v>52</v>
      </c>
      <c r="C9" s="9">
        <v>1994</v>
      </c>
      <c r="D9" s="9" t="s">
        <v>38</v>
      </c>
      <c r="E9" s="10">
        <v>59.3</v>
      </c>
      <c r="F9" s="48">
        <v>40</v>
      </c>
      <c r="G9" s="49">
        <v>42</v>
      </c>
      <c r="H9" s="48">
        <v>42</v>
      </c>
      <c r="I9" s="50">
        <v>42</v>
      </c>
      <c r="J9" s="48">
        <v>45</v>
      </c>
      <c r="K9" s="48">
        <v>48</v>
      </c>
      <c r="L9" s="48">
        <v>50</v>
      </c>
      <c r="M9" s="50">
        <v>50</v>
      </c>
      <c r="N9" s="19"/>
      <c r="O9" s="12">
        <f aca="true" t="shared" si="0" ref="O9:O15">I9+M9</f>
        <v>92</v>
      </c>
      <c r="P9" s="13">
        <f aca="true" t="shared" si="1" ref="P9:P15">IF(O9=0,0,10^(1.056683941*LOG10(E9/125.441)^2)*O9)</f>
        <v>119.03221976377411</v>
      </c>
      <c r="Q9" s="14" t="s">
        <v>39</v>
      </c>
    </row>
    <row r="10" spans="1:17" ht="12.75">
      <c r="A10" s="9">
        <v>11</v>
      </c>
      <c r="B10" s="17" t="s">
        <v>121</v>
      </c>
      <c r="C10" s="9">
        <v>1994</v>
      </c>
      <c r="D10" s="9" t="s">
        <v>38</v>
      </c>
      <c r="E10" s="10">
        <v>64.75</v>
      </c>
      <c r="F10" s="48">
        <v>40</v>
      </c>
      <c r="G10" s="48">
        <v>42</v>
      </c>
      <c r="H10" s="49">
        <v>44</v>
      </c>
      <c r="I10" s="50">
        <v>42</v>
      </c>
      <c r="J10" s="48">
        <v>45</v>
      </c>
      <c r="K10" s="48">
        <v>48</v>
      </c>
      <c r="L10" s="48">
        <v>51</v>
      </c>
      <c r="M10" s="50">
        <v>51</v>
      </c>
      <c r="N10" s="19"/>
      <c r="O10" s="12">
        <f t="shared" si="0"/>
        <v>93</v>
      </c>
      <c r="P10" s="13">
        <f t="shared" si="1"/>
        <v>113.66902548125712</v>
      </c>
      <c r="Q10" s="14" t="s">
        <v>39</v>
      </c>
    </row>
    <row r="11" spans="1:17" ht="12.75">
      <c r="A11" s="9">
        <v>12</v>
      </c>
      <c r="B11" s="17" t="s">
        <v>120</v>
      </c>
      <c r="C11" s="9">
        <v>2001</v>
      </c>
      <c r="D11" s="9" t="s">
        <v>25</v>
      </c>
      <c r="E11" s="10">
        <v>29.45</v>
      </c>
      <c r="F11" s="48">
        <v>9</v>
      </c>
      <c r="G11" s="48">
        <v>10</v>
      </c>
      <c r="H11" s="48">
        <v>12</v>
      </c>
      <c r="I11" s="50">
        <v>12</v>
      </c>
      <c r="J11" s="48">
        <v>12</v>
      </c>
      <c r="K11" s="48">
        <v>13</v>
      </c>
      <c r="L11" s="48">
        <v>14</v>
      </c>
      <c r="M11" s="50">
        <v>14</v>
      </c>
      <c r="N11" s="10"/>
      <c r="O11" s="12">
        <f t="shared" si="0"/>
        <v>26</v>
      </c>
      <c r="P11" s="13">
        <f t="shared" si="1"/>
        <v>68.15721305015859</v>
      </c>
      <c r="Q11" s="14" t="s">
        <v>26</v>
      </c>
    </row>
    <row r="12" spans="1:17" ht="12.75">
      <c r="A12" s="9">
        <v>55</v>
      </c>
      <c r="B12" s="17" t="s">
        <v>53</v>
      </c>
      <c r="C12" s="9">
        <v>2000</v>
      </c>
      <c r="D12" s="9" t="s">
        <v>25</v>
      </c>
      <c r="E12" s="10">
        <v>36.5</v>
      </c>
      <c r="F12" s="48">
        <v>12</v>
      </c>
      <c r="G12" s="48">
        <v>13</v>
      </c>
      <c r="H12" s="48">
        <v>15</v>
      </c>
      <c r="I12" s="50">
        <v>15</v>
      </c>
      <c r="J12" s="48">
        <v>17</v>
      </c>
      <c r="K12" s="48">
        <v>20</v>
      </c>
      <c r="L12" s="52" t="s">
        <v>122</v>
      </c>
      <c r="M12" s="50">
        <v>20</v>
      </c>
      <c r="N12" s="19"/>
      <c r="O12" s="12">
        <f t="shared" si="0"/>
        <v>35</v>
      </c>
      <c r="P12" s="13">
        <f t="shared" si="1"/>
        <v>70.43933523782674</v>
      </c>
      <c r="Q12" s="14" t="s">
        <v>26</v>
      </c>
    </row>
    <row r="13" spans="1:17" ht="12.75">
      <c r="A13" s="9">
        <v>60</v>
      </c>
      <c r="B13" s="17" t="s">
        <v>54</v>
      </c>
      <c r="C13" s="9">
        <v>2002</v>
      </c>
      <c r="D13" s="9" t="s">
        <v>25</v>
      </c>
      <c r="E13" s="10">
        <v>28.8</v>
      </c>
      <c r="F13" s="48">
        <v>9</v>
      </c>
      <c r="G13" s="48">
        <v>10</v>
      </c>
      <c r="H13" s="48">
        <v>12</v>
      </c>
      <c r="I13" s="50">
        <v>12</v>
      </c>
      <c r="J13" s="48">
        <v>12</v>
      </c>
      <c r="K13" s="48">
        <v>13</v>
      </c>
      <c r="L13" s="49">
        <v>14</v>
      </c>
      <c r="M13" s="50">
        <v>13</v>
      </c>
      <c r="N13" s="10"/>
      <c r="O13" s="12">
        <f t="shared" si="0"/>
        <v>25</v>
      </c>
      <c r="P13" s="13">
        <f t="shared" si="1"/>
        <v>67.52580214481782</v>
      </c>
      <c r="Q13" s="14" t="s">
        <v>26</v>
      </c>
    </row>
    <row r="14" spans="1:17" ht="12.75">
      <c r="A14" s="9">
        <v>67</v>
      </c>
      <c r="B14" s="17" t="s">
        <v>55</v>
      </c>
      <c r="C14" s="9">
        <v>1994</v>
      </c>
      <c r="D14" s="9" t="s">
        <v>38</v>
      </c>
      <c r="E14" s="10">
        <v>63.2</v>
      </c>
      <c r="F14" s="49">
        <v>40</v>
      </c>
      <c r="G14" s="48">
        <v>40</v>
      </c>
      <c r="H14" s="48">
        <v>42</v>
      </c>
      <c r="I14" s="50">
        <v>42</v>
      </c>
      <c r="J14" s="48">
        <v>45</v>
      </c>
      <c r="K14" s="48">
        <v>48</v>
      </c>
      <c r="L14" s="48">
        <v>50</v>
      </c>
      <c r="M14" s="50">
        <v>50</v>
      </c>
      <c r="N14" s="10"/>
      <c r="O14" s="12">
        <f t="shared" si="0"/>
        <v>92</v>
      </c>
      <c r="P14" s="13">
        <f t="shared" si="1"/>
        <v>114.14341449271012</v>
      </c>
      <c r="Q14" s="14" t="s">
        <v>39</v>
      </c>
    </row>
    <row r="15" spans="1:17" ht="12.75">
      <c r="A15" s="20" t="s">
        <v>56</v>
      </c>
      <c r="B15" s="17" t="s">
        <v>57</v>
      </c>
      <c r="C15" s="9">
        <v>1981</v>
      </c>
      <c r="D15" s="9" t="s">
        <v>25</v>
      </c>
      <c r="E15" s="10">
        <v>69.85</v>
      </c>
      <c r="F15" s="48">
        <v>60</v>
      </c>
      <c r="G15" s="48">
        <v>65</v>
      </c>
      <c r="H15" s="49">
        <v>70</v>
      </c>
      <c r="I15" s="50">
        <v>65</v>
      </c>
      <c r="J15" s="48">
        <v>80</v>
      </c>
      <c r="K15" s="49">
        <v>85</v>
      </c>
      <c r="L15" s="48">
        <v>85</v>
      </c>
      <c r="M15" s="50">
        <v>85</v>
      </c>
      <c r="N15" s="10"/>
      <c r="O15" s="12">
        <f t="shared" si="0"/>
        <v>150</v>
      </c>
      <c r="P15" s="13">
        <f t="shared" si="1"/>
        <v>175.55409173267472</v>
      </c>
      <c r="Q15" s="14" t="s">
        <v>26</v>
      </c>
    </row>
    <row r="16" spans="1:17" ht="12.75">
      <c r="A16" s="66" t="s">
        <v>58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58"/>
    </row>
    <row r="17" spans="1:17" ht="12.75">
      <c r="A17" s="6">
        <v>20</v>
      </c>
      <c r="B17" s="7" t="s">
        <v>59</v>
      </c>
      <c r="C17" s="8">
        <v>1998</v>
      </c>
      <c r="D17" s="9" t="s">
        <v>38</v>
      </c>
      <c r="E17" s="10">
        <v>61.25</v>
      </c>
      <c r="F17" s="48">
        <v>25</v>
      </c>
      <c r="G17" s="48">
        <v>27</v>
      </c>
      <c r="H17" s="48">
        <v>29</v>
      </c>
      <c r="I17" s="50">
        <v>29</v>
      </c>
      <c r="J17" s="48">
        <v>30</v>
      </c>
      <c r="K17" s="48">
        <v>32</v>
      </c>
      <c r="L17" s="48">
        <v>35</v>
      </c>
      <c r="M17" s="50">
        <v>35</v>
      </c>
      <c r="N17" s="10" t="s">
        <v>117</v>
      </c>
      <c r="O17" s="12">
        <f>I17+M17</f>
        <v>64</v>
      </c>
      <c r="P17" s="13">
        <f>IF(O17=0,0,10^(0.784780654*LOG10(E17/173.961)^2)*O17)</f>
        <v>92.78333751733047</v>
      </c>
      <c r="Q17" s="18" t="s">
        <v>39</v>
      </c>
    </row>
    <row r="18" spans="1:17" ht="12.75">
      <c r="A18" s="6">
        <v>35</v>
      </c>
      <c r="B18" s="7" t="s">
        <v>49</v>
      </c>
      <c r="C18" s="8">
        <v>1998</v>
      </c>
      <c r="D18" s="9" t="s">
        <v>28</v>
      </c>
      <c r="E18" s="10">
        <v>57.95</v>
      </c>
      <c r="F18" s="48">
        <v>20</v>
      </c>
      <c r="G18" s="48">
        <v>22</v>
      </c>
      <c r="H18" s="48">
        <v>25</v>
      </c>
      <c r="I18" s="50">
        <v>25</v>
      </c>
      <c r="J18" s="48">
        <v>27</v>
      </c>
      <c r="K18" s="48">
        <v>32</v>
      </c>
      <c r="L18" s="48">
        <v>35</v>
      </c>
      <c r="M18" s="50">
        <v>35</v>
      </c>
      <c r="N18" s="10" t="s">
        <v>118</v>
      </c>
      <c r="O18" s="12">
        <f>I18+M18</f>
        <v>60</v>
      </c>
      <c r="P18" s="13">
        <f>IF(O18=0,0,10^(0.784780654*LOG10(E18/173.961)^2)*O18)</f>
        <v>90.57535568108126</v>
      </c>
      <c r="Q18" s="18" t="s">
        <v>29</v>
      </c>
    </row>
    <row r="19" spans="1:17" ht="12.75">
      <c r="A19" s="6">
        <v>40</v>
      </c>
      <c r="B19" s="7" t="s">
        <v>60</v>
      </c>
      <c r="C19" s="8">
        <v>1997</v>
      </c>
      <c r="D19" s="9" t="s">
        <v>38</v>
      </c>
      <c r="E19" s="10">
        <v>58.5</v>
      </c>
      <c r="F19" s="48">
        <v>30</v>
      </c>
      <c r="G19" s="48">
        <v>32</v>
      </c>
      <c r="H19" s="48">
        <v>34</v>
      </c>
      <c r="I19" s="50">
        <v>34</v>
      </c>
      <c r="J19" s="48">
        <v>35</v>
      </c>
      <c r="K19" s="48">
        <v>38</v>
      </c>
      <c r="L19" s="48">
        <v>40</v>
      </c>
      <c r="M19" s="50">
        <v>40</v>
      </c>
      <c r="N19" s="10" t="s">
        <v>116</v>
      </c>
      <c r="O19" s="12">
        <f>I19+M19</f>
        <v>74</v>
      </c>
      <c r="P19" s="13">
        <f>IF(O19=0,0,10^(0.784780654*LOG10(E19/173.961)^2)*O19)</f>
        <v>110.92508046512063</v>
      </c>
      <c r="Q19" s="18" t="s">
        <v>39</v>
      </c>
    </row>
    <row r="20" spans="1:17" ht="12.75">
      <c r="A20" s="66" t="s">
        <v>61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58"/>
    </row>
    <row r="21" spans="1:17" ht="12.75">
      <c r="A21" s="6">
        <v>37</v>
      </c>
      <c r="B21" s="7" t="s">
        <v>62</v>
      </c>
      <c r="C21" s="8">
        <v>1997</v>
      </c>
      <c r="D21" s="9" t="s">
        <v>25</v>
      </c>
      <c r="E21" s="21">
        <v>68.5</v>
      </c>
      <c r="F21" s="48">
        <v>20</v>
      </c>
      <c r="G21" s="48">
        <v>25</v>
      </c>
      <c r="H21" s="49">
        <v>27</v>
      </c>
      <c r="I21" s="50">
        <v>25</v>
      </c>
      <c r="J21" s="49">
        <v>25</v>
      </c>
      <c r="K21" s="48">
        <v>25</v>
      </c>
      <c r="L21" s="48">
        <v>30</v>
      </c>
      <c r="M21" s="50">
        <v>30</v>
      </c>
      <c r="N21" s="19">
        <v>4</v>
      </c>
      <c r="O21" s="12">
        <f>I21+M21</f>
        <v>55</v>
      </c>
      <c r="P21" s="13">
        <f>IF(O21=0,0,10^(0.784780654*LOG10(E21/173.961)^2)*O21)</f>
        <v>73.9494011273353</v>
      </c>
      <c r="Q21" s="22" t="s">
        <v>26</v>
      </c>
    </row>
    <row r="22" spans="1:17" ht="12.75">
      <c r="A22" s="6">
        <v>41</v>
      </c>
      <c r="B22" s="7" t="s">
        <v>63</v>
      </c>
      <c r="C22" s="8">
        <v>1997</v>
      </c>
      <c r="D22" s="9" t="s">
        <v>22</v>
      </c>
      <c r="E22" s="21">
        <v>100</v>
      </c>
      <c r="F22" s="49">
        <v>30</v>
      </c>
      <c r="G22" s="48">
        <v>30</v>
      </c>
      <c r="H22" s="48">
        <v>33</v>
      </c>
      <c r="I22" s="50">
        <v>33</v>
      </c>
      <c r="J22" s="48">
        <v>40</v>
      </c>
      <c r="K22" s="48">
        <v>45</v>
      </c>
      <c r="L22" s="48">
        <v>47</v>
      </c>
      <c r="M22" s="50">
        <v>47</v>
      </c>
      <c r="N22" s="19" t="s">
        <v>118</v>
      </c>
      <c r="O22" s="12">
        <f>I22+M22</f>
        <v>80</v>
      </c>
      <c r="P22" s="13">
        <f>IF(O22=0,0,10^(0.784780654*LOG10(E22/173.961)^2)*O22)</f>
        <v>88.8103823015181</v>
      </c>
      <c r="Q22" s="22" t="s">
        <v>23</v>
      </c>
    </row>
    <row r="23" spans="1:17" ht="12.75">
      <c r="A23" s="6">
        <v>53</v>
      </c>
      <c r="B23" s="7" t="s">
        <v>64</v>
      </c>
      <c r="C23" s="8">
        <v>1998</v>
      </c>
      <c r="D23" s="9" t="s">
        <v>38</v>
      </c>
      <c r="E23" s="10">
        <v>72.25</v>
      </c>
      <c r="F23" s="48">
        <v>50</v>
      </c>
      <c r="G23" s="48">
        <v>55</v>
      </c>
      <c r="H23" s="48">
        <v>60</v>
      </c>
      <c r="I23" s="50">
        <v>60</v>
      </c>
      <c r="J23" s="48">
        <v>60</v>
      </c>
      <c r="K23" s="48">
        <v>65</v>
      </c>
      <c r="L23" s="48">
        <v>70</v>
      </c>
      <c r="M23" s="50">
        <v>70</v>
      </c>
      <c r="N23" s="10" t="s">
        <v>117</v>
      </c>
      <c r="O23" s="12">
        <f>I23+M23</f>
        <v>130</v>
      </c>
      <c r="P23" s="13">
        <f>IF(O23=0,0,10^(0.784780654*LOG10(E23/173.961)^2)*O23)</f>
        <v>169.13379469675985</v>
      </c>
      <c r="Q23" s="18" t="s">
        <v>39</v>
      </c>
    </row>
    <row r="24" spans="1:17" ht="12.75">
      <c r="A24" s="6">
        <v>63</v>
      </c>
      <c r="B24" s="17" t="s">
        <v>65</v>
      </c>
      <c r="C24" s="8">
        <v>1997</v>
      </c>
      <c r="D24" s="9" t="s">
        <v>38</v>
      </c>
      <c r="E24" s="10">
        <v>64.75</v>
      </c>
      <c r="F24" s="48">
        <v>68</v>
      </c>
      <c r="G24" s="48">
        <v>70</v>
      </c>
      <c r="H24" s="48">
        <v>72</v>
      </c>
      <c r="I24" s="50">
        <v>72</v>
      </c>
      <c r="J24" s="48">
        <v>70</v>
      </c>
      <c r="K24" s="48">
        <v>75</v>
      </c>
      <c r="L24" s="49">
        <v>78</v>
      </c>
      <c r="M24" s="50">
        <v>75</v>
      </c>
      <c r="N24" s="10" t="s">
        <v>116</v>
      </c>
      <c r="O24" s="12">
        <f>I24+M24</f>
        <v>147</v>
      </c>
      <c r="P24" s="13">
        <f>IF(O24=0,0,10^(0.784780654*LOG10(E24/173.961)^2)*O24)</f>
        <v>205.0652243615345</v>
      </c>
      <c r="Q24" s="18" t="s">
        <v>39</v>
      </c>
    </row>
    <row r="25" spans="1:17" s="25" customFormat="1" ht="12.75">
      <c r="A25" s="27"/>
      <c r="B25" s="28"/>
      <c r="C25" s="27"/>
      <c r="D25" s="27"/>
      <c r="E25" s="29"/>
      <c r="F25" s="30"/>
      <c r="G25" s="30"/>
      <c r="H25" s="30"/>
      <c r="I25" s="30"/>
      <c r="J25" s="30"/>
      <c r="K25" s="30"/>
      <c r="L25" s="31"/>
      <c r="M25" s="30"/>
      <c r="N25" s="29"/>
      <c r="O25" s="29"/>
      <c r="P25" s="29"/>
      <c r="Q25" s="32"/>
    </row>
    <row r="26" spans="1:16" ht="12.75">
      <c r="A26" s="73" t="s">
        <v>98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33"/>
      <c r="P26" s="33"/>
    </row>
    <row r="27" spans="1:16" ht="12.75">
      <c r="A27" s="74" t="s">
        <v>99</v>
      </c>
      <c r="B27" s="75"/>
      <c r="C27" s="74" t="s">
        <v>3</v>
      </c>
      <c r="D27" s="75"/>
      <c r="E27" s="74" t="s">
        <v>100</v>
      </c>
      <c r="F27" s="75"/>
      <c r="G27" s="76" t="s">
        <v>101</v>
      </c>
      <c r="H27" s="74"/>
      <c r="I27" s="46"/>
      <c r="J27" s="34"/>
      <c r="K27" s="34"/>
      <c r="L27" s="33"/>
      <c r="M27" s="33"/>
      <c r="N27" s="33"/>
      <c r="O27" s="33"/>
      <c r="P27" s="33"/>
    </row>
    <row r="28" spans="1:16" ht="12.75">
      <c r="A28" s="77" t="s">
        <v>102</v>
      </c>
      <c r="B28" s="78"/>
      <c r="C28" s="77" t="s">
        <v>103</v>
      </c>
      <c r="D28" s="78"/>
      <c r="E28" s="77" t="s">
        <v>104</v>
      </c>
      <c r="F28" s="78"/>
      <c r="G28" s="79" t="s">
        <v>105</v>
      </c>
      <c r="H28" s="79"/>
      <c r="I28" s="27"/>
      <c r="J28" s="37"/>
      <c r="K28" s="37"/>
      <c r="L28" s="38"/>
      <c r="M28" s="38"/>
      <c r="N28" s="39"/>
      <c r="O28" s="39"/>
      <c r="P28" s="39"/>
    </row>
    <row r="29" spans="1:16" ht="12.75">
      <c r="A29" s="77" t="s">
        <v>106</v>
      </c>
      <c r="B29" s="78"/>
      <c r="C29" s="77"/>
      <c r="D29" s="78"/>
      <c r="E29" s="77"/>
      <c r="F29" s="78"/>
      <c r="G29" s="79"/>
      <c r="H29" s="79"/>
      <c r="I29" s="27"/>
      <c r="J29" s="37"/>
      <c r="K29" s="37"/>
      <c r="L29" s="38"/>
      <c r="M29" s="38"/>
      <c r="N29" s="39"/>
      <c r="O29" s="39"/>
      <c r="P29" s="39"/>
    </row>
    <row r="30" spans="1:8" ht="12.75">
      <c r="A30" s="77" t="s">
        <v>107</v>
      </c>
      <c r="B30" s="78"/>
      <c r="C30" s="35"/>
      <c r="D30" s="36"/>
      <c r="E30" s="35"/>
      <c r="F30" s="36"/>
      <c r="G30" s="79"/>
      <c r="H30" s="79"/>
    </row>
    <row r="31" spans="1:16" ht="12.75">
      <c r="A31" s="77" t="s">
        <v>108</v>
      </c>
      <c r="B31" s="78"/>
      <c r="C31" s="79"/>
      <c r="D31" s="79"/>
      <c r="E31" s="79"/>
      <c r="F31" s="79"/>
      <c r="G31" s="79"/>
      <c r="H31" s="79"/>
      <c r="I31" s="83"/>
      <c r="J31" s="83"/>
      <c r="K31" s="83"/>
      <c r="L31" s="83"/>
      <c r="M31" s="83"/>
      <c r="N31" s="40"/>
      <c r="O31" s="40"/>
      <c r="P31" s="40"/>
    </row>
    <row r="32" spans="1:8" ht="12.75">
      <c r="A32" s="79" t="s">
        <v>109</v>
      </c>
      <c r="B32" s="79"/>
      <c r="C32" s="79"/>
      <c r="D32" s="79"/>
      <c r="E32" s="79"/>
      <c r="F32" s="79"/>
      <c r="G32" s="79"/>
      <c r="H32" s="79"/>
    </row>
    <row r="34" spans="1:9" ht="12.75">
      <c r="A34" s="84" t="s">
        <v>110</v>
      </c>
      <c r="B34" s="85"/>
      <c r="C34" s="85"/>
      <c r="D34" s="85"/>
      <c r="E34" s="85"/>
      <c r="F34" s="85"/>
      <c r="G34" s="85"/>
      <c r="H34" s="85"/>
      <c r="I34" s="41"/>
    </row>
    <row r="35" spans="1:10" ht="12.75">
      <c r="A35" s="86" t="s">
        <v>111</v>
      </c>
      <c r="B35" s="87"/>
      <c r="C35" s="88"/>
      <c r="D35" s="86" t="s">
        <v>100</v>
      </c>
      <c r="E35" s="88"/>
      <c r="F35" s="86" t="s">
        <v>112</v>
      </c>
      <c r="G35" s="87"/>
      <c r="H35" s="87"/>
      <c r="I35" s="87"/>
      <c r="J35" s="42"/>
    </row>
    <row r="36" spans="1:10" ht="12.75">
      <c r="A36" s="80"/>
      <c r="B36" s="82"/>
      <c r="C36" s="81"/>
      <c r="D36" s="80"/>
      <c r="E36" s="81"/>
      <c r="F36" s="80"/>
      <c r="G36" s="82"/>
      <c r="H36" s="82"/>
      <c r="I36" s="82"/>
      <c r="J36" s="43"/>
    </row>
    <row r="37" spans="1:10" ht="12.75">
      <c r="A37" s="80"/>
      <c r="B37" s="82"/>
      <c r="C37" s="81"/>
      <c r="D37" s="80"/>
      <c r="E37" s="81"/>
      <c r="F37" s="80"/>
      <c r="G37" s="82"/>
      <c r="H37" s="82"/>
      <c r="I37" s="82"/>
      <c r="J37" s="44"/>
    </row>
    <row r="38" spans="1:10" ht="12.75">
      <c r="A38" s="89"/>
      <c r="B38" s="90"/>
      <c r="C38" s="91"/>
      <c r="D38" s="89"/>
      <c r="E38" s="91"/>
      <c r="F38" s="89"/>
      <c r="G38" s="90"/>
      <c r="H38" s="90"/>
      <c r="I38" s="90"/>
      <c r="J38" s="45"/>
    </row>
  </sheetData>
  <sheetProtection/>
  <mergeCells count="55">
    <mergeCell ref="F35:I35"/>
    <mergeCell ref="A38:C38"/>
    <mergeCell ref="D38:E38"/>
    <mergeCell ref="F38:I38"/>
    <mergeCell ref="A36:C36"/>
    <mergeCell ref="D36:E36"/>
    <mergeCell ref="F36:I36"/>
    <mergeCell ref="A37:C37"/>
    <mergeCell ref="D37:E37"/>
    <mergeCell ref="F37:I37"/>
    <mergeCell ref="I31:M31"/>
    <mergeCell ref="A32:B32"/>
    <mergeCell ref="C32:D32"/>
    <mergeCell ref="E32:F32"/>
    <mergeCell ref="G32:H32"/>
    <mergeCell ref="A34:H34"/>
    <mergeCell ref="A35:C35"/>
    <mergeCell ref="D35:E35"/>
    <mergeCell ref="A30:B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N26"/>
    <mergeCell ref="A27:B27"/>
    <mergeCell ref="C27:D27"/>
    <mergeCell ref="E27:F27"/>
    <mergeCell ref="G27:H27"/>
    <mergeCell ref="A20:Q20"/>
    <mergeCell ref="A8:Q8"/>
    <mergeCell ref="A16:Q16"/>
    <mergeCell ref="N6:N7"/>
    <mergeCell ref="O6:O7"/>
    <mergeCell ref="P6:P7"/>
    <mergeCell ref="Q6:Q7"/>
    <mergeCell ref="E6:E7"/>
    <mergeCell ref="F6:I6"/>
    <mergeCell ref="J6:M6"/>
    <mergeCell ref="A2:Q2"/>
    <mergeCell ref="A3:Q3"/>
    <mergeCell ref="A4:Q4"/>
    <mergeCell ref="A5:N5"/>
    <mergeCell ref="A6:A7"/>
    <mergeCell ref="B6:B7"/>
    <mergeCell ref="C6:C7"/>
    <mergeCell ref="D6:D7"/>
  </mergeCells>
  <printOptions/>
  <pageMargins left="0.2" right="0.2" top="1" bottom="0.58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2.8515625" style="1" customWidth="1"/>
    <col min="2" max="2" width="17.8515625" style="1" customWidth="1"/>
    <col min="3" max="3" width="6.7109375" style="1" bestFit="1" customWidth="1"/>
    <col min="4" max="4" width="9.8515625" style="1" bestFit="1" customWidth="1"/>
    <col min="5" max="5" width="6.00390625" style="1" customWidth="1"/>
    <col min="6" max="6" width="6.8515625" style="1" customWidth="1"/>
    <col min="7" max="7" width="6.421875" style="1" customWidth="1"/>
    <col min="8" max="8" width="6.57421875" style="1" customWidth="1"/>
    <col min="9" max="11" width="6.7109375" style="1" customWidth="1"/>
    <col min="12" max="12" width="6.28125" style="1" customWidth="1"/>
    <col min="13" max="13" width="6.00390625" style="1" customWidth="1"/>
    <col min="14" max="14" width="4.8515625" style="1" customWidth="1"/>
    <col min="15" max="15" width="6.28125" style="1" customWidth="1"/>
    <col min="16" max="16" width="8.140625" style="1" customWidth="1"/>
    <col min="17" max="17" width="21.421875" style="1" bestFit="1" customWidth="1"/>
    <col min="18" max="16384" width="9.140625" style="1" customWidth="1"/>
  </cols>
  <sheetData>
    <row r="1" ht="12.75">
      <c r="Q1" s="2"/>
    </row>
    <row r="2" spans="1:17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6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/>
      <c r="P5" s="3"/>
    </row>
    <row r="6" spans="1:17" ht="12.75" customHeight="1">
      <c r="A6" s="59" t="s">
        <v>2</v>
      </c>
      <c r="B6" s="61" t="s">
        <v>3</v>
      </c>
      <c r="C6" s="59" t="s">
        <v>4</v>
      </c>
      <c r="D6" s="59" t="s">
        <v>5</v>
      </c>
      <c r="E6" s="59" t="s">
        <v>6</v>
      </c>
      <c r="F6" s="70" t="s">
        <v>7</v>
      </c>
      <c r="G6" s="71"/>
      <c r="H6" s="71"/>
      <c r="I6" s="72"/>
      <c r="J6" s="70" t="s">
        <v>9</v>
      </c>
      <c r="K6" s="71"/>
      <c r="L6" s="71"/>
      <c r="M6" s="72"/>
      <c r="N6" s="59" t="s">
        <v>8</v>
      </c>
      <c r="O6" s="68" t="s">
        <v>10</v>
      </c>
      <c r="P6" s="59" t="s">
        <v>11</v>
      </c>
      <c r="Q6" s="59" t="s">
        <v>12</v>
      </c>
    </row>
    <row r="7" spans="1:17" ht="12.75">
      <c r="A7" s="60"/>
      <c r="B7" s="62"/>
      <c r="C7" s="60"/>
      <c r="D7" s="60"/>
      <c r="E7" s="60"/>
      <c r="F7" s="4" t="s">
        <v>13</v>
      </c>
      <c r="G7" s="4" t="s">
        <v>14</v>
      </c>
      <c r="H7" s="4" t="s">
        <v>15</v>
      </c>
      <c r="I7" s="5" t="s">
        <v>16</v>
      </c>
      <c r="J7" s="4" t="s">
        <v>13</v>
      </c>
      <c r="K7" s="4" t="s">
        <v>14</v>
      </c>
      <c r="L7" s="4" t="s">
        <v>15</v>
      </c>
      <c r="M7" s="5" t="s">
        <v>16</v>
      </c>
      <c r="N7" s="60"/>
      <c r="O7" s="69"/>
      <c r="P7" s="60"/>
      <c r="Q7" s="60"/>
    </row>
    <row r="8" spans="1:17" ht="12.75">
      <c r="A8" s="66" t="s">
        <v>66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8"/>
    </row>
    <row r="9" spans="1:17" ht="12.75">
      <c r="A9" s="9">
        <v>8</v>
      </c>
      <c r="B9" s="17" t="s">
        <v>67</v>
      </c>
      <c r="C9" s="9">
        <v>1994</v>
      </c>
      <c r="D9" s="9" t="s">
        <v>25</v>
      </c>
      <c r="E9" s="10">
        <v>55.5</v>
      </c>
      <c r="F9" s="54">
        <v>70</v>
      </c>
      <c r="G9" s="55">
        <v>73</v>
      </c>
      <c r="H9" s="55">
        <v>73</v>
      </c>
      <c r="I9" s="50">
        <v>70</v>
      </c>
      <c r="J9" s="48">
        <v>85</v>
      </c>
      <c r="K9" s="49">
        <v>90</v>
      </c>
      <c r="L9" s="49">
        <v>90</v>
      </c>
      <c r="M9" s="50">
        <v>85</v>
      </c>
      <c r="N9" s="23" t="s">
        <v>116</v>
      </c>
      <c r="O9" s="12">
        <f aca="true" t="shared" si="0" ref="O9:O14">I9+M9</f>
        <v>155</v>
      </c>
      <c r="P9" s="13">
        <f aca="true" t="shared" si="1" ref="P9:P14">IF(O9=0,0,10^(0.784780654*LOG10(E9/173.961)^2)*O9)</f>
        <v>241.8377140373859</v>
      </c>
      <c r="Q9" s="14" t="s">
        <v>68</v>
      </c>
    </row>
    <row r="10" spans="1:17" s="25" customFormat="1" ht="12.75">
      <c r="A10" s="9">
        <v>39</v>
      </c>
      <c r="B10" s="17" t="s">
        <v>70</v>
      </c>
      <c r="C10" s="9">
        <v>1996</v>
      </c>
      <c r="D10" s="9" t="s">
        <v>19</v>
      </c>
      <c r="E10" s="10">
        <v>54.3</v>
      </c>
      <c r="F10" s="48">
        <v>57</v>
      </c>
      <c r="G10" s="48">
        <v>60</v>
      </c>
      <c r="H10" s="48">
        <v>62</v>
      </c>
      <c r="I10" s="50">
        <v>62</v>
      </c>
      <c r="J10" s="48">
        <v>77</v>
      </c>
      <c r="K10" s="48">
        <v>82</v>
      </c>
      <c r="L10" s="48">
        <v>84</v>
      </c>
      <c r="M10" s="50">
        <v>84</v>
      </c>
      <c r="N10" s="10" t="s">
        <v>117</v>
      </c>
      <c r="O10" s="12">
        <f t="shared" si="0"/>
        <v>146</v>
      </c>
      <c r="P10" s="13">
        <f t="shared" si="1"/>
        <v>231.74411897073597</v>
      </c>
      <c r="Q10" s="14" t="s">
        <v>20</v>
      </c>
    </row>
    <row r="11" spans="1:17" s="25" customFormat="1" ht="12.75">
      <c r="A11" s="9">
        <v>44</v>
      </c>
      <c r="B11" s="17" t="s">
        <v>71</v>
      </c>
      <c r="C11" s="9">
        <v>1995</v>
      </c>
      <c r="D11" s="9" t="s">
        <v>22</v>
      </c>
      <c r="E11" s="10">
        <v>52.2</v>
      </c>
      <c r="F11" s="54">
        <v>30</v>
      </c>
      <c r="G11" s="54">
        <v>33</v>
      </c>
      <c r="H11" s="55">
        <v>35</v>
      </c>
      <c r="I11" s="50">
        <v>33</v>
      </c>
      <c r="J11" s="48">
        <v>40</v>
      </c>
      <c r="K11" s="48">
        <v>43</v>
      </c>
      <c r="L11" s="48">
        <v>45</v>
      </c>
      <c r="M11" s="50">
        <v>45</v>
      </c>
      <c r="N11" s="19">
        <v>4</v>
      </c>
      <c r="O11" s="12">
        <f t="shared" si="0"/>
        <v>78</v>
      </c>
      <c r="P11" s="13">
        <f t="shared" si="1"/>
        <v>127.81312608463966</v>
      </c>
      <c r="Q11" s="18" t="s">
        <v>23</v>
      </c>
    </row>
    <row r="12" spans="1:17" s="25" customFormat="1" ht="12.75">
      <c r="A12" s="20">
        <v>50</v>
      </c>
      <c r="B12" s="24" t="s">
        <v>72</v>
      </c>
      <c r="C12" s="20">
        <v>1996</v>
      </c>
      <c r="D12" s="9" t="s">
        <v>38</v>
      </c>
      <c r="E12" s="10">
        <v>55.2</v>
      </c>
      <c r="F12" s="48">
        <v>50</v>
      </c>
      <c r="G12" s="49">
        <v>52</v>
      </c>
      <c r="H12" s="48">
        <v>53</v>
      </c>
      <c r="I12" s="50">
        <v>53</v>
      </c>
      <c r="J12" s="48">
        <v>62</v>
      </c>
      <c r="K12" s="48">
        <v>65</v>
      </c>
      <c r="L12" s="49">
        <v>67</v>
      </c>
      <c r="M12" s="50">
        <v>65</v>
      </c>
      <c r="N12" s="10" t="s">
        <v>118</v>
      </c>
      <c r="O12" s="12">
        <f t="shared" si="0"/>
        <v>118</v>
      </c>
      <c r="P12" s="13">
        <f t="shared" si="1"/>
        <v>184.88930701707022</v>
      </c>
      <c r="Q12" s="14" t="s">
        <v>39</v>
      </c>
    </row>
    <row r="13" spans="1:17" s="25" customFormat="1" ht="12.75">
      <c r="A13" s="20"/>
      <c r="B13" s="24" t="s">
        <v>69</v>
      </c>
      <c r="C13" s="20">
        <v>1995</v>
      </c>
      <c r="D13" s="9" t="s">
        <v>19</v>
      </c>
      <c r="E13" s="10">
        <v>55.3</v>
      </c>
      <c r="F13" s="48">
        <v>32</v>
      </c>
      <c r="G13" s="49">
        <v>35</v>
      </c>
      <c r="H13" s="49">
        <v>35</v>
      </c>
      <c r="I13" s="50">
        <v>32</v>
      </c>
      <c r="J13" s="48">
        <v>42</v>
      </c>
      <c r="K13" s="48">
        <v>45</v>
      </c>
      <c r="L13" s="49">
        <v>48</v>
      </c>
      <c r="M13" s="50">
        <v>45</v>
      </c>
      <c r="N13" s="19">
        <v>5</v>
      </c>
      <c r="O13" s="12">
        <f t="shared" si="0"/>
        <v>77</v>
      </c>
      <c r="P13" s="13">
        <f t="shared" si="1"/>
        <v>120.47750155904647</v>
      </c>
      <c r="Q13" s="18" t="s">
        <v>130</v>
      </c>
    </row>
    <row r="14" spans="1:17" ht="12.75">
      <c r="A14" s="9" t="s">
        <v>56</v>
      </c>
      <c r="B14" s="17" t="s">
        <v>73</v>
      </c>
      <c r="C14" s="9">
        <v>1993</v>
      </c>
      <c r="D14" s="9" t="s">
        <v>19</v>
      </c>
      <c r="E14" s="10">
        <v>55.35</v>
      </c>
      <c r="F14" s="48">
        <v>50</v>
      </c>
      <c r="G14" s="48">
        <v>55</v>
      </c>
      <c r="H14" s="49">
        <v>57</v>
      </c>
      <c r="I14" s="50">
        <v>55</v>
      </c>
      <c r="J14" s="48">
        <v>60</v>
      </c>
      <c r="K14" s="48">
        <v>68</v>
      </c>
      <c r="L14" s="48">
        <v>70</v>
      </c>
      <c r="M14" s="50">
        <v>70</v>
      </c>
      <c r="N14" s="10" t="s">
        <v>56</v>
      </c>
      <c r="O14" s="12">
        <f t="shared" si="0"/>
        <v>125</v>
      </c>
      <c r="P14" s="13">
        <f t="shared" si="1"/>
        <v>195.4423788863031</v>
      </c>
      <c r="Q14" s="18" t="s">
        <v>130</v>
      </c>
    </row>
    <row r="15" spans="1:17" ht="12.75">
      <c r="A15" s="66" t="s">
        <v>74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58"/>
    </row>
    <row r="16" spans="1:17" ht="12.75">
      <c r="A16" s="9">
        <v>23</v>
      </c>
      <c r="B16" s="17" t="s">
        <v>75</v>
      </c>
      <c r="C16" s="9">
        <v>1996</v>
      </c>
      <c r="D16" s="9" t="s">
        <v>28</v>
      </c>
      <c r="E16" s="10">
        <v>62</v>
      </c>
      <c r="F16" s="48">
        <v>40</v>
      </c>
      <c r="G16" s="48">
        <v>43</v>
      </c>
      <c r="H16" s="48">
        <v>45</v>
      </c>
      <c r="I16" s="50">
        <v>45</v>
      </c>
      <c r="J16" s="48">
        <v>50</v>
      </c>
      <c r="K16" s="48">
        <v>55</v>
      </c>
      <c r="L16" s="48">
        <v>60</v>
      </c>
      <c r="M16" s="50">
        <v>60</v>
      </c>
      <c r="N16" s="10" t="s">
        <v>118</v>
      </c>
      <c r="O16" s="12">
        <f>I16+M16</f>
        <v>105</v>
      </c>
      <c r="P16" s="13">
        <f>IF(O16=0,0,10^(0.784780654*LOG10(E16/173.961)^2)*O16)</f>
        <v>150.91772608658997</v>
      </c>
      <c r="Q16" s="14" t="s">
        <v>29</v>
      </c>
    </row>
    <row r="17" spans="1:17" ht="12.75">
      <c r="A17" s="9">
        <v>29</v>
      </c>
      <c r="B17" s="17" t="s">
        <v>123</v>
      </c>
      <c r="C17" s="9"/>
      <c r="D17" s="9" t="s">
        <v>25</v>
      </c>
      <c r="E17" s="10">
        <v>62</v>
      </c>
      <c r="F17" s="54">
        <v>25</v>
      </c>
      <c r="G17" s="54">
        <v>30</v>
      </c>
      <c r="H17" s="54">
        <v>33</v>
      </c>
      <c r="I17" s="50">
        <v>33</v>
      </c>
      <c r="J17" s="48">
        <v>35</v>
      </c>
      <c r="K17" s="48">
        <v>40</v>
      </c>
      <c r="L17" s="48">
        <v>43</v>
      </c>
      <c r="M17" s="50">
        <v>43</v>
      </c>
      <c r="N17" s="19">
        <v>4</v>
      </c>
      <c r="O17" s="12">
        <f>I17+M17</f>
        <v>76</v>
      </c>
      <c r="P17" s="13">
        <f>IF(O17=0,0,10^(0.784780654*LOG10(E17/173.961)^2)*O17)</f>
        <v>109.23568745315085</v>
      </c>
      <c r="Q17" s="18" t="s">
        <v>26</v>
      </c>
    </row>
    <row r="18" spans="1:17" ht="12.75">
      <c r="A18" s="9">
        <v>56</v>
      </c>
      <c r="B18" s="17" t="s">
        <v>76</v>
      </c>
      <c r="C18" s="9">
        <v>1996</v>
      </c>
      <c r="D18" s="9" t="s">
        <v>38</v>
      </c>
      <c r="E18" s="10">
        <v>61.9</v>
      </c>
      <c r="F18" s="48">
        <v>90</v>
      </c>
      <c r="G18" s="49">
        <v>95</v>
      </c>
      <c r="H18" s="49">
        <v>95</v>
      </c>
      <c r="I18" s="50">
        <v>90</v>
      </c>
      <c r="J18" s="49">
        <v>100</v>
      </c>
      <c r="K18" s="48">
        <v>105</v>
      </c>
      <c r="L18" s="11" t="s">
        <v>124</v>
      </c>
      <c r="M18" s="50">
        <v>105</v>
      </c>
      <c r="N18" s="10" t="s">
        <v>116</v>
      </c>
      <c r="O18" s="12">
        <f>I18+M18</f>
        <v>195</v>
      </c>
      <c r="P18" s="13">
        <f>IF(O18=0,0,10^(0.784780654*LOG10(E18/173.961)^2)*O18)</f>
        <v>280.5943767072856</v>
      </c>
      <c r="Q18" s="18" t="s">
        <v>39</v>
      </c>
    </row>
    <row r="19" spans="1:17" ht="12.75">
      <c r="A19" s="9"/>
      <c r="B19" s="17" t="s">
        <v>77</v>
      </c>
      <c r="C19" s="9">
        <v>1994</v>
      </c>
      <c r="D19" s="9" t="s">
        <v>19</v>
      </c>
      <c r="E19" s="10">
        <v>60.5</v>
      </c>
      <c r="F19" s="48">
        <v>51</v>
      </c>
      <c r="G19" s="49">
        <v>53</v>
      </c>
      <c r="H19" s="48">
        <v>55</v>
      </c>
      <c r="I19" s="50">
        <v>55</v>
      </c>
      <c r="J19" s="49">
        <v>70</v>
      </c>
      <c r="K19" s="49">
        <v>70</v>
      </c>
      <c r="L19" s="49">
        <v>70</v>
      </c>
      <c r="M19" s="50" t="s">
        <v>131</v>
      </c>
      <c r="N19" s="56" t="s">
        <v>132</v>
      </c>
      <c r="O19" s="12"/>
      <c r="P19" s="13"/>
      <c r="Q19" s="18" t="s">
        <v>130</v>
      </c>
    </row>
    <row r="20" spans="1:17" ht="12.75">
      <c r="A20" s="9">
        <v>64</v>
      </c>
      <c r="B20" s="17" t="s">
        <v>78</v>
      </c>
      <c r="C20" s="9">
        <v>1994</v>
      </c>
      <c r="D20" s="9" t="s">
        <v>22</v>
      </c>
      <c r="E20" s="10">
        <v>61.45</v>
      </c>
      <c r="F20" s="48">
        <v>76</v>
      </c>
      <c r="G20" s="49">
        <v>80</v>
      </c>
      <c r="H20" s="48">
        <v>80</v>
      </c>
      <c r="I20" s="50">
        <v>80</v>
      </c>
      <c r="J20" s="48">
        <v>86</v>
      </c>
      <c r="K20" s="48">
        <v>90</v>
      </c>
      <c r="L20" s="48">
        <v>93</v>
      </c>
      <c r="M20" s="50">
        <v>93</v>
      </c>
      <c r="N20" s="10" t="s">
        <v>117</v>
      </c>
      <c r="O20" s="12">
        <f>I20+M20</f>
        <v>173</v>
      </c>
      <c r="P20" s="13">
        <f>IF(O20=0,0,10^(0.784780654*LOG10(E20/173.961)^2)*O20)</f>
        <v>250.22475843894756</v>
      </c>
      <c r="Q20" s="14" t="s">
        <v>23</v>
      </c>
    </row>
    <row r="21" spans="1:17" s="25" customFormat="1" ht="12.75">
      <c r="A21" s="27"/>
      <c r="B21" s="28"/>
      <c r="C21" s="27"/>
      <c r="D21" s="27"/>
      <c r="E21" s="29"/>
      <c r="F21" s="30"/>
      <c r="G21" s="30"/>
      <c r="H21" s="30"/>
      <c r="I21" s="30"/>
      <c r="J21" s="30"/>
      <c r="K21" s="30"/>
      <c r="L21" s="31"/>
      <c r="M21" s="30"/>
      <c r="N21" s="29"/>
      <c r="O21" s="29"/>
      <c r="P21" s="29"/>
      <c r="Q21" s="32"/>
    </row>
    <row r="22" spans="1:16" ht="12.75">
      <c r="A22" s="73" t="s">
        <v>98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3"/>
      <c r="P22" s="33"/>
    </row>
    <row r="23" spans="1:16" ht="12.75">
      <c r="A23" s="74" t="s">
        <v>99</v>
      </c>
      <c r="B23" s="75"/>
      <c r="C23" s="74" t="s">
        <v>3</v>
      </c>
      <c r="D23" s="75"/>
      <c r="E23" s="74" t="s">
        <v>100</v>
      </c>
      <c r="F23" s="75"/>
      <c r="G23" s="76" t="s">
        <v>101</v>
      </c>
      <c r="H23" s="74"/>
      <c r="I23" s="46"/>
      <c r="J23" s="34"/>
      <c r="K23" s="34"/>
      <c r="L23" s="33"/>
      <c r="M23" s="33"/>
      <c r="N23" s="33"/>
      <c r="O23" s="33"/>
      <c r="P23" s="33"/>
    </row>
    <row r="24" spans="1:16" ht="12.75">
      <c r="A24" s="77" t="s">
        <v>102</v>
      </c>
      <c r="B24" s="78"/>
      <c r="C24" s="77" t="s">
        <v>103</v>
      </c>
      <c r="D24" s="78"/>
      <c r="E24" s="77" t="s">
        <v>104</v>
      </c>
      <c r="F24" s="78"/>
      <c r="G24" s="79" t="s">
        <v>105</v>
      </c>
      <c r="H24" s="79"/>
      <c r="I24" s="27"/>
      <c r="J24" s="37"/>
      <c r="K24" s="37"/>
      <c r="L24" s="38"/>
      <c r="M24" s="38"/>
      <c r="N24" s="39"/>
      <c r="O24" s="39"/>
      <c r="P24" s="39"/>
    </row>
    <row r="25" spans="1:16" ht="12.75">
      <c r="A25" s="77" t="s">
        <v>106</v>
      </c>
      <c r="B25" s="78"/>
      <c r="C25" s="77"/>
      <c r="D25" s="78"/>
      <c r="E25" s="77"/>
      <c r="F25" s="78"/>
      <c r="G25" s="79"/>
      <c r="H25" s="79"/>
      <c r="I25" s="27"/>
      <c r="J25" s="37"/>
      <c r="K25" s="37"/>
      <c r="L25" s="38"/>
      <c r="M25" s="38"/>
      <c r="N25" s="39"/>
      <c r="O25" s="39"/>
      <c r="P25" s="39"/>
    </row>
    <row r="26" spans="1:8" ht="12.75">
      <c r="A26" s="77" t="s">
        <v>107</v>
      </c>
      <c r="B26" s="78"/>
      <c r="C26" s="35"/>
      <c r="D26" s="36"/>
      <c r="E26" s="35"/>
      <c r="F26" s="36"/>
      <c r="G26" s="79"/>
      <c r="H26" s="79"/>
    </row>
    <row r="27" spans="1:16" ht="12.75">
      <c r="A27" s="77" t="s">
        <v>108</v>
      </c>
      <c r="B27" s="78"/>
      <c r="C27" s="79"/>
      <c r="D27" s="79"/>
      <c r="E27" s="79"/>
      <c r="F27" s="79"/>
      <c r="G27" s="79"/>
      <c r="H27" s="79"/>
      <c r="I27" s="83"/>
      <c r="J27" s="83"/>
      <c r="K27" s="83"/>
      <c r="L27" s="83"/>
      <c r="M27" s="83"/>
      <c r="N27" s="40"/>
      <c r="O27" s="40"/>
      <c r="P27" s="40"/>
    </row>
    <row r="28" spans="1:8" ht="12.75">
      <c r="A28" s="79" t="s">
        <v>109</v>
      </c>
      <c r="B28" s="79"/>
      <c r="C28" s="79"/>
      <c r="D28" s="79"/>
      <c r="E28" s="79"/>
      <c r="F28" s="79"/>
      <c r="G28" s="79"/>
      <c r="H28" s="79"/>
    </row>
    <row r="30" spans="1:9" ht="12.75">
      <c r="A30" s="84" t="s">
        <v>110</v>
      </c>
      <c r="B30" s="85"/>
      <c r="C30" s="85"/>
      <c r="D30" s="85"/>
      <c r="E30" s="85"/>
      <c r="F30" s="85"/>
      <c r="G30" s="85"/>
      <c r="H30" s="85"/>
      <c r="I30" s="41"/>
    </row>
    <row r="31" spans="1:10" ht="12.75">
      <c r="A31" s="86" t="s">
        <v>111</v>
      </c>
      <c r="B31" s="87"/>
      <c r="C31" s="88"/>
      <c r="D31" s="86" t="s">
        <v>100</v>
      </c>
      <c r="E31" s="88"/>
      <c r="F31" s="86" t="s">
        <v>112</v>
      </c>
      <c r="G31" s="87"/>
      <c r="H31" s="87"/>
      <c r="I31" s="87"/>
      <c r="J31" s="42"/>
    </row>
    <row r="32" spans="1:10" ht="12.75">
      <c r="A32" s="80"/>
      <c r="B32" s="82"/>
      <c r="C32" s="81"/>
      <c r="D32" s="80"/>
      <c r="E32" s="81"/>
      <c r="F32" s="80"/>
      <c r="G32" s="82"/>
      <c r="H32" s="82"/>
      <c r="I32" s="82"/>
      <c r="J32" s="43"/>
    </row>
    <row r="33" spans="1:10" ht="12.75">
      <c r="A33" s="80"/>
      <c r="B33" s="82"/>
      <c r="C33" s="81"/>
      <c r="D33" s="80"/>
      <c r="E33" s="81"/>
      <c r="F33" s="80"/>
      <c r="G33" s="82"/>
      <c r="H33" s="82"/>
      <c r="I33" s="82"/>
      <c r="J33" s="44"/>
    </row>
    <row r="34" spans="1:10" ht="12.75">
      <c r="A34" s="89"/>
      <c r="B34" s="90"/>
      <c r="C34" s="91"/>
      <c r="D34" s="89"/>
      <c r="E34" s="91"/>
      <c r="F34" s="89"/>
      <c r="G34" s="90"/>
      <c r="H34" s="90"/>
      <c r="I34" s="90"/>
      <c r="J34" s="45"/>
    </row>
  </sheetData>
  <sheetProtection/>
  <mergeCells count="54">
    <mergeCell ref="F31:I31"/>
    <mergeCell ref="A34:C34"/>
    <mergeCell ref="D34:E34"/>
    <mergeCell ref="F34:I34"/>
    <mergeCell ref="A32:C32"/>
    <mergeCell ref="D32:E32"/>
    <mergeCell ref="F32:I32"/>
    <mergeCell ref="A33:C33"/>
    <mergeCell ref="D33:E33"/>
    <mergeCell ref="F33:I33"/>
    <mergeCell ref="I27:M27"/>
    <mergeCell ref="A28:B28"/>
    <mergeCell ref="C28:D28"/>
    <mergeCell ref="E28:F28"/>
    <mergeCell ref="G28:H28"/>
    <mergeCell ref="A30:H30"/>
    <mergeCell ref="A31:C31"/>
    <mergeCell ref="D31:E31"/>
    <mergeCell ref="A26:B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N22"/>
    <mergeCell ref="A23:B23"/>
    <mergeCell ref="C23:D23"/>
    <mergeCell ref="E23:F23"/>
    <mergeCell ref="G23:H23"/>
    <mergeCell ref="A8:Q8"/>
    <mergeCell ref="A15:Q15"/>
    <mergeCell ref="N6:N7"/>
    <mergeCell ref="O6:O7"/>
    <mergeCell ref="P6:P7"/>
    <mergeCell ref="Q6:Q7"/>
    <mergeCell ref="E6:E7"/>
    <mergeCell ref="F6:I6"/>
    <mergeCell ref="J6:M6"/>
    <mergeCell ref="A6:A7"/>
    <mergeCell ref="B6:B7"/>
    <mergeCell ref="C6:C7"/>
    <mergeCell ref="D6:D7"/>
    <mergeCell ref="A2:Q2"/>
    <mergeCell ref="A3:Q3"/>
    <mergeCell ref="A4:Q4"/>
    <mergeCell ref="A5:N5"/>
  </mergeCells>
  <printOptions/>
  <pageMargins left="0.2" right="0.2" top="1" bottom="0.76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2.8515625" style="1" customWidth="1"/>
    <col min="2" max="2" width="17.8515625" style="1" customWidth="1"/>
    <col min="3" max="3" width="6.7109375" style="1" bestFit="1" customWidth="1"/>
    <col min="4" max="4" width="9.8515625" style="1" bestFit="1" customWidth="1"/>
    <col min="5" max="5" width="6.00390625" style="1" customWidth="1"/>
    <col min="6" max="6" width="6.8515625" style="1" hidden="1" customWidth="1"/>
    <col min="7" max="7" width="6.421875" style="1" hidden="1" customWidth="1"/>
    <col min="8" max="8" width="6.57421875" style="1" hidden="1" customWidth="1"/>
    <col min="9" max="11" width="6.7109375" style="1" customWidth="1"/>
    <col min="12" max="12" width="6.28125" style="1" customWidth="1"/>
    <col min="13" max="13" width="6.00390625" style="1" customWidth="1"/>
    <col min="14" max="14" width="4.8515625" style="1" customWidth="1"/>
    <col min="15" max="15" width="6.28125" style="1" customWidth="1"/>
    <col min="16" max="16" width="8.140625" style="1" customWidth="1"/>
    <col min="17" max="17" width="14.7109375" style="1" customWidth="1"/>
    <col min="18" max="16384" width="9.140625" style="1" customWidth="1"/>
  </cols>
  <sheetData>
    <row r="1" ht="12.75">
      <c r="Q1" s="2"/>
    </row>
    <row r="2" spans="1:17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6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3"/>
      <c r="P5" s="3"/>
    </row>
    <row r="6" spans="1:17" ht="12.75" customHeight="1">
      <c r="A6" s="59" t="s">
        <v>2</v>
      </c>
      <c r="B6" s="61" t="s">
        <v>3</v>
      </c>
      <c r="C6" s="59" t="s">
        <v>4</v>
      </c>
      <c r="D6" s="59" t="s">
        <v>5</v>
      </c>
      <c r="E6" s="59" t="s">
        <v>6</v>
      </c>
      <c r="F6" s="70" t="s">
        <v>7</v>
      </c>
      <c r="G6" s="71"/>
      <c r="H6" s="71"/>
      <c r="I6" s="72"/>
      <c r="J6" s="70" t="s">
        <v>9</v>
      </c>
      <c r="K6" s="71"/>
      <c r="L6" s="71"/>
      <c r="M6" s="72"/>
      <c r="N6" s="59" t="s">
        <v>8</v>
      </c>
      <c r="O6" s="68" t="s">
        <v>10</v>
      </c>
      <c r="P6" s="59" t="s">
        <v>11</v>
      </c>
      <c r="Q6" s="59" t="s">
        <v>12</v>
      </c>
    </row>
    <row r="7" spans="1:17" ht="12.75">
      <c r="A7" s="60"/>
      <c r="B7" s="62"/>
      <c r="C7" s="60"/>
      <c r="D7" s="60"/>
      <c r="E7" s="60"/>
      <c r="F7" s="4" t="s">
        <v>13</v>
      </c>
      <c r="G7" s="4" t="s">
        <v>14</v>
      </c>
      <c r="H7" s="4" t="s">
        <v>15</v>
      </c>
      <c r="I7" s="5" t="s">
        <v>16</v>
      </c>
      <c r="J7" s="4" t="s">
        <v>13</v>
      </c>
      <c r="K7" s="4" t="s">
        <v>14</v>
      </c>
      <c r="L7" s="4" t="s">
        <v>15</v>
      </c>
      <c r="M7" s="5" t="s">
        <v>16</v>
      </c>
      <c r="N7" s="60"/>
      <c r="O7" s="69"/>
      <c r="P7" s="60"/>
      <c r="Q7" s="60"/>
    </row>
    <row r="8" spans="1:17" ht="12.75">
      <c r="A8" s="66" t="s">
        <v>79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8"/>
    </row>
    <row r="9" spans="1:17" ht="12.75">
      <c r="A9" s="6">
        <v>14</v>
      </c>
      <c r="B9" s="7" t="s">
        <v>85</v>
      </c>
      <c r="C9" s="8">
        <v>1995</v>
      </c>
      <c r="D9" s="9" t="s">
        <v>28</v>
      </c>
      <c r="E9" s="10">
        <v>68.2</v>
      </c>
      <c r="F9" s="48">
        <v>70</v>
      </c>
      <c r="G9" s="48">
        <v>75</v>
      </c>
      <c r="H9" s="49">
        <v>77</v>
      </c>
      <c r="I9" s="50">
        <v>75</v>
      </c>
      <c r="J9" s="48">
        <v>85</v>
      </c>
      <c r="K9" s="48">
        <v>90</v>
      </c>
      <c r="L9" s="52" t="s">
        <v>122</v>
      </c>
      <c r="M9" s="12">
        <v>90</v>
      </c>
      <c r="N9" s="10" t="s">
        <v>117</v>
      </c>
      <c r="O9" s="12">
        <f>I9+M9</f>
        <v>165</v>
      </c>
      <c r="P9" s="13">
        <f>IF(O9=0,0,10^(0.784780654*LOG10(E9/173.961)^2)*O9)</f>
        <v>222.46913696326902</v>
      </c>
      <c r="Q9" s="14" t="s">
        <v>29</v>
      </c>
    </row>
    <row r="10" spans="1:17" ht="12.75">
      <c r="A10" s="6">
        <v>25</v>
      </c>
      <c r="B10" s="7" t="s">
        <v>129</v>
      </c>
      <c r="C10" s="8">
        <v>1996</v>
      </c>
      <c r="D10" s="9" t="s">
        <v>22</v>
      </c>
      <c r="E10" s="10">
        <v>64.9</v>
      </c>
      <c r="F10" s="48">
        <v>35</v>
      </c>
      <c r="G10" s="48">
        <v>40</v>
      </c>
      <c r="H10" s="48">
        <v>45</v>
      </c>
      <c r="I10" s="50">
        <v>45</v>
      </c>
      <c r="J10" s="48">
        <v>45</v>
      </c>
      <c r="K10" s="48">
        <v>50</v>
      </c>
      <c r="L10" s="49">
        <v>55</v>
      </c>
      <c r="M10" s="12">
        <v>50</v>
      </c>
      <c r="N10" s="10" t="s">
        <v>118</v>
      </c>
      <c r="O10" s="12">
        <f>I10+M10</f>
        <v>95</v>
      </c>
      <c r="P10" s="13">
        <f>IF(O10=0,0,10^(0.784780654*LOG10(E10/173.961)^2)*O10)</f>
        <v>132.31896301171946</v>
      </c>
      <c r="Q10" s="22" t="s">
        <v>23</v>
      </c>
    </row>
    <row r="11" spans="1:17" ht="12.75">
      <c r="A11" s="6">
        <v>62</v>
      </c>
      <c r="B11" s="7" t="s">
        <v>81</v>
      </c>
      <c r="C11" s="8">
        <v>1994</v>
      </c>
      <c r="D11" s="9" t="s">
        <v>38</v>
      </c>
      <c r="E11" s="10">
        <v>65.65</v>
      </c>
      <c r="F11" s="48">
        <v>93</v>
      </c>
      <c r="G11" s="48">
        <v>96</v>
      </c>
      <c r="H11" s="49">
        <v>98</v>
      </c>
      <c r="I11" s="50">
        <v>96</v>
      </c>
      <c r="J11" s="48">
        <v>116</v>
      </c>
      <c r="K11" s="48">
        <v>120</v>
      </c>
      <c r="L11" s="52">
        <v>123</v>
      </c>
      <c r="M11" s="12">
        <v>120</v>
      </c>
      <c r="N11" s="10" t="s">
        <v>116</v>
      </c>
      <c r="O11" s="12">
        <f>I11+M11</f>
        <v>216</v>
      </c>
      <c r="P11" s="13">
        <f>IF(O11=0,0,10^(0.784780654*LOG10(E11/173.961)^2)*O11)</f>
        <v>298.5506265896854</v>
      </c>
      <c r="Q11" s="14" t="s">
        <v>82</v>
      </c>
    </row>
    <row r="12" spans="1:17" ht="12.75">
      <c r="A12" s="6">
        <v>96</v>
      </c>
      <c r="B12" s="7" t="s">
        <v>80</v>
      </c>
      <c r="C12" s="8">
        <v>1995</v>
      </c>
      <c r="D12" s="9" t="s">
        <v>19</v>
      </c>
      <c r="E12" s="10">
        <v>68.95</v>
      </c>
      <c r="F12" s="48">
        <v>65</v>
      </c>
      <c r="G12" s="48">
        <v>68</v>
      </c>
      <c r="H12" s="49">
        <v>70</v>
      </c>
      <c r="I12" s="50">
        <v>68</v>
      </c>
      <c r="J12" s="49">
        <v>85</v>
      </c>
      <c r="K12" s="49">
        <v>85</v>
      </c>
      <c r="L12" s="49">
        <v>85</v>
      </c>
      <c r="M12" s="57" t="s">
        <v>132</v>
      </c>
      <c r="N12" s="56" t="s">
        <v>132</v>
      </c>
      <c r="O12" s="57" t="s">
        <v>132</v>
      </c>
      <c r="P12" s="13"/>
      <c r="Q12" s="14"/>
    </row>
    <row r="13" spans="1:17" ht="13.5" customHeight="1">
      <c r="A13" s="6" t="s">
        <v>56</v>
      </c>
      <c r="B13" s="26" t="s">
        <v>83</v>
      </c>
      <c r="C13" s="16">
        <v>1992</v>
      </c>
      <c r="D13" s="9" t="s">
        <v>25</v>
      </c>
      <c r="E13" s="10">
        <v>68</v>
      </c>
      <c r="F13" s="48">
        <v>95</v>
      </c>
      <c r="G13" s="49">
        <v>101</v>
      </c>
      <c r="H13" s="49">
        <v>105</v>
      </c>
      <c r="I13" s="50">
        <v>95</v>
      </c>
      <c r="J13" s="53">
        <v>120</v>
      </c>
      <c r="K13" s="56" t="s">
        <v>132</v>
      </c>
      <c r="L13" s="56" t="s">
        <v>132</v>
      </c>
      <c r="M13" s="12"/>
      <c r="N13" s="56" t="s">
        <v>132</v>
      </c>
      <c r="O13" s="12">
        <f>I13+M13</f>
        <v>95</v>
      </c>
      <c r="P13" s="13">
        <f>IF(O13=0,0,10^(0.784780654*LOG10(E13/173.961)^2)*O13)</f>
        <v>128.3290034993024</v>
      </c>
      <c r="Q13" s="14" t="s">
        <v>26</v>
      </c>
    </row>
    <row r="14" spans="1:17" ht="12.75">
      <c r="A14" s="66" t="s">
        <v>84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58"/>
    </row>
    <row r="15" spans="1:17" ht="12.75">
      <c r="A15" s="6">
        <v>24</v>
      </c>
      <c r="B15" s="7" t="s">
        <v>86</v>
      </c>
      <c r="C15" s="8">
        <v>1994</v>
      </c>
      <c r="D15" s="9" t="s">
        <v>19</v>
      </c>
      <c r="E15" s="92" t="s">
        <v>128</v>
      </c>
      <c r="F15" s="93"/>
      <c r="G15" s="93"/>
      <c r="H15" s="94"/>
      <c r="I15" s="12"/>
      <c r="J15" s="93"/>
      <c r="K15" s="93"/>
      <c r="L15" s="94"/>
      <c r="M15" s="50"/>
      <c r="N15" s="10"/>
      <c r="O15" s="12">
        <f>I15+M15</f>
        <v>0</v>
      </c>
      <c r="P15" s="13">
        <f>IF(O15=0,0,10^(0.784780654*LOG10(E15/173.961)^2)*O15)</f>
        <v>0</v>
      </c>
      <c r="Q15" s="18" t="s">
        <v>20</v>
      </c>
    </row>
    <row r="16" spans="1:17" ht="12.75">
      <c r="A16" s="6">
        <v>33</v>
      </c>
      <c r="B16" s="7" t="s">
        <v>88</v>
      </c>
      <c r="C16" s="8">
        <v>1994</v>
      </c>
      <c r="D16" s="9" t="s">
        <v>19</v>
      </c>
      <c r="E16" s="10">
        <v>74.45</v>
      </c>
      <c r="F16" s="48">
        <v>90</v>
      </c>
      <c r="G16" s="48">
        <v>95</v>
      </c>
      <c r="H16" s="48">
        <v>100</v>
      </c>
      <c r="I16" s="50">
        <v>100</v>
      </c>
      <c r="J16" s="48">
        <v>115</v>
      </c>
      <c r="K16" s="48">
        <v>120</v>
      </c>
      <c r="L16" s="52">
        <v>123</v>
      </c>
      <c r="M16" s="50">
        <v>120</v>
      </c>
      <c r="N16" s="10" t="s">
        <v>116</v>
      </c>
      <c r="O16" s="12">
        <f>I16+M16</f>
        <v>220</v>
      </c>
      <c r="P16" s="13">
        <f>IF(O16=0,0,10^(0.784780654*LOG10(E16/173.961)^2)*O16)</f>
        <v>281.21614388202613</v>
      </c>
      <c r="Q16" s="18" t="s">
        <v>43</v>
      </c>
    </row>
    <row r="17" spans="1:17" ht="12.75">
      <c r="A17" s="6">
        <v>65</v>
      </c>
      <c r="B17" s="7" t="s">
        <v>89</v>
      </c>
      <c r="C17" s="8">
        <v>1995</v>
      </c>
      <c r="D17" s="9" t="s">
        <v>22</v>
      </c>
      <c r="E17" s="10">
        <v>76.9</v>
      </c>
      <c r="F17" s="48">
        <v>67</v>
      </c>
      <c r="G17" s="48">
        <v>72</v>
      </c>
      <c r="H17" s="48">
        <v>75</v>
      </c>
      <c r="I17" s="50">
        <v>75</v>
      </c>
      <c r="J17" s="48">
        <v>83</v>
      </c>
      <c r="K17" s="48">
        <v>88</v>
      </c>
      <c r="L17" s="48">
        <v>91</v>
      </c>
      <c r="M17" s="50">
        <v>91</v>
      </c>
      <c r="N17" s="19"/>
      <c r="O17" s="12">
        <f>I17+M17</f>
        <v>166</v>
      </c>
      <c r="P17" s="13">
        <f>IF(O17=0,0,10^(0.784780654*LOG10(E17/173.961)^2)*O17)</f>
        <v>208.32715786647535</v>
      </c>
      <c r="Q17" s="14" t="s">
        <v>23</v>
      </c>
    </row>
    <row r="18" spans="1:17" ht="12.75">
      <c r="A18" s="6">
        <v>71</v>
      </c>
      <c r="B18" s="7" t="s">
        <v>125</v>
      </c>
      <c r="C18" s="8">
        <v>1996</v>
      </c>
      <c r="D18" s="9" t="s">
        <v>126</v>
      </c>
      <c r="E18" s="10">
        <v>72.2</v>
      </c>
      <c r="F18" s="48">
        <v>85</v>
      </c>
      <c r="G18" s="48">
        <v>88</v>
      </c>
      <c r="H18" s="49">
        <v>92</v>
      </c>
      <c r="I18" s="50">
        <v>88</v>
      </c>
      <c r="J18" s="48">
        <v>95</v>
      </c>
      <c r="K18" s="52" t="s">
        <v>122</v>
      </c>
      <c r="L18" s="52" t="s">
        <v>122</v>
      </c>
      <c r="M18" s="50">
        <v>95</v>
      </c>
      <c r="N18" s="10" t="s">
        <v>117</v>
      </c>
      <c r="O18" s="12">
        <f>I18+M18</f>
        <v>183</v>
      </c>
      <c r="P18" s="13"/>
      <c r="Q18" s="18"/>
    </row>
    <row r="19" spans="1:17" ht="12.75">
      <c r="A19" s="6">
        <v>93</v>
      </c>
      <c r="B19" s="7" t="s">
        <v>127</v>
      </c>
      <c r="C19" s="8">
        <v>1996</v>
      </c>
      <c r="D19" s="9" t="s">
        <v>126</v>
      </c>
      <c r="E19" s="10">
        <v>74.3</v>
      </c>
      <c r="F19" s="48">
        <v>67</v>
      </c>
      <c r="G19" s="48">
        <v>72</v>
      </c>
      <c r="H19" s="48">
        <v>75</v>
      </c>
      <c r="I19" s="50">
        <v>75</v>
      </c>
      <c r="J19" s="48">
        <v>85</v>
      </c>
      <c r="K19" s="48">
        <v>90</v>
      </c>
      <c r="L19" s="48">
        <v>91</v>
      </c>
      <c r="M19" s="50">
        <v>91</v>
      </c>
      <c r="N19" s="10" t="s">
        <v>118</v>
      </c>
      <c r="O19" s="12">
        <f>I19+M19</f>
        <v>166</v>
      </c>
      <c r="P19" s="13"/>
      <c r="Q19" s="18"/>
    </row>
    <row r="20" spans="1:17" ht="12.75">
      <c r="A20" s="66" t="s">
        <v>90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58"/>
    </row>
    <row r="21" spans="1:17" ht="12.75">
      <c r="A21" s="6">
        <v>26</v>
      </c>
      <c r="B21" s="7" t="s">
        <v>87</v>
      </c>
      <c r="C21" s="8">
        <v>1995</v>
      </c>
      <c r="D21" s="9" t="s">
        <v>38</v>
      </c>
      <c r="E21" s="10">
        <v>77.1</v>
      </c>
      <c r="F21" s="48">
        <v>57</v>
      </c>
      <c r="G21" s="48">
        <v>62</v>
      </c>
      <c r="H21" s="49">
        <v>67</v>
      </c>
      <c r="I21" s="50">
        <v>62</v>
      </c>
      <c r="J21" s="48">
        <v>75</v>
      </c>
      <c r="K21" s="48">
        <v>80</v>
      </c>
      <c r="L21" s="48">
        <v>85</v>
      </c>
      <c r="M21" s="50">
        <v>85</v>
      </c>
      <c r="N21" s="10" t="s">
        <v>117</v>
      </c>
      <c r="O21" s="12">
        <f>I21+M21</f>
        <v>147</v>
      </c>
      <c r="P21" s="13">
        <f>IF(O21=0,0,10^(0.784780654*LOG10(E21/173.961)^2)*O21)</f>
        <v>184.2164623097531</v>
      </c>
      <c r="Q21" s="18" t="s">
        <v>39</v>
      </c>
    </row>
    <row r="22" spans="1:17" ht="12.75">
      <c r="A22" s="6">
        <v>31</v>
      </c>
      <c r="B22" s="7" t="s">
        <v>91</v>
      </c>
      <c r="C22" s="8">
        <v>1996</v>
      </c>
      <c r="D22" s="9" t="s">
        <v>25</v>
      </c>
      <c r="E22" s="10">
        <v>83.9</v>
      </c>
      <c r="F22" s="48">
        <v>35</v>
      </c>
      <c r="G22" s="48">
        <v>40</v>
      </c>
      <c r="H22" s="49">
        <v>45</v>
      </c>
      <c r="I22" s="50">
        <v>40</v>
      </c>
      <c r="J22" s="48">
        <v>45</v>
      </c>
      <c r="K22" s="48">
        <v>50</v>
      </c>
      <c r="L22" s="48">
        <v>55</v>
      </c>
      <c r="M22" s="50">
        <v>55</v>
      </c>
      <c r="N22" s="19" t="s">
        <v>118</v>
      </c>
      <c r="O22" s="12">
        <f>I22+M22</f>
        <v>95</v>
      </c>
      <c r="P22" s="13">
        <f>IF(O22=0,0,10^(0.784780654*LOG10(E22/173.961)^2)*O22)</f>
        <v>113.87574482869952</v>
      </c>
      <c r="Q22" s="22" t="s">
        <v>26</v>
      </c>
    </row>
    <row r="23" spans="1:17" ht="12.75">
      <c r="A23" s="6">
        <v>54</v>
      </c>
      <c r="B23" s="7" t="s">
        <v>92</v>
      </c>
      <c r="C23" s="8">
        <v>1994</v>
      </c>
      <c r="D23" s="9" t="s">
        <v>38</v>
      </c>
      <c r="E23" s="10">
        <v>82.2</v>
      </c>
      <c r="F23" s="48">
        <v>75</v>
      </c>
      <c r="G23" s="48">
        <v>80</v>
      </c>
      <c r="H23" s="48">
        <v>83</v>
      </c>
      <c r="I23" s="50">
        <v>83</v>
      </c>
      <c r="J23" s="48">
        <v>90</v>
      </c>
      <c r="K23" s="48">
        <v>95</v>
      </c>
      <c r="L23" s="49">
        <v>98</v>
      </c>
      <c r="M23" s="50">
        <v>95</v>
      </c>
      <c r="N23" s="10" t="s">
        <v>116</v>
      </c>
      <c r="O23" s="12">
        <f>I23+M23</f>
        <v>178</v>
      </c>
      <c r="P23" s="13">
        <f>IF(O23=0,0,10^(0.784780654*LOG10(E23/173.961)^2)*O23)</f>
        <v>215.58007815571693</v>
      </c>
      <c r="Q23" s="18" t="s">
        <v>39</v>
      </c>
    </row>
    <row r="24" spans="1:17" ht="12.75">
      <c r="A24" s="66" t="s">
        <v>93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58"/>
    </row>
    <row r="25" spans="1:17" ht="12.75">
      <c r="A25" s="9">
        <v>27</v>
      </c>
      <c r="B25" s="17" t="s">
        <v>94</v>
      </c>
      <c r="C25" s="9">
        <v>1994</v>
      </c>
      <c r="D25" s="9" t="s">
        <v>22</v>
      </c>
      <c r="E25" s="10">
        <v>85.3</v>
      </c>
      <c r="F25" s="49">
        <v>55</v>
      </c>
      <c r="G25" s="48">
        <v>55</v>
      </c>
      <c r="H25" s="48">
        <v>60</v>
      </c>
      <c r="I25" s="50">
        <v>60</v>
      </c>
      <c r="J25" s="48">
        <v>75</v>
      </c>
      <c r="K25" s="48">
        <v>80</v>
      </c>
      <c r="L25" s="48">
        <v>85</v>
      </c>
      <c r="M25" s="12">
        <v>85</v>
      </c>
      <c r="N25" s="10" t="s">
        <v>116</v>
      </c>
      <c r="O25" s="12">
        <f>I25+M25</f>
        <v>145</v>
      </c>
      <c r="P25" s="13">
        <f>IF(O25=0,0,10^(0.784780654*LOG10(E25/173.961)^2)*O25)</f>
        <v>172.40256728754204</v>
      </c>
      <c r="Q25" s="22" t="s">
        <v>23</v>
      </c>
    </row>
    <row r="26" spans="1:17" ht="12.75">
      <c r="A26" s="66" t="s">
        <v>96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58"/>
    </row>
    <row r="27" spans="1:17" ht="12.75">
      <c r="A27" s="9">
        <v>43</v>
      </c>
      <c r="B27" s="17" t="s">
        <v>97</v>
      </c>
      <c r="C27" s="9">
        <v>1995</v>
      </c>
      <c r="D27" s="9" t="s">
        <v>22</v>
      </c>
      <c r="E27" s="10">
        <v>96</v>
      </c>
      <c r="F27" s="48">
        <v>50</v>
      </c>
      <c r="G27" s="48">
        <v>55</v>
      </c>
      <c r="H27" s="48">
        <v>60</v>
      </c>
      <c r="I27" s="50">
        <v>60</v>
      </c>
      <c r="J27" s="48">
        <v>70</v>
      </c>
      <c r="K27" s="48">
        <v>75</v>
      </c>
      <c r="L27" s="48">
        <v>77</v>
      </c>
      <c r="M27" s="12">
        <v>77</v>
      </c>
      <c r="N27" s="10" t="s">
        <v>116</v>
      </c>
      <c r="O27" s="12">
        <f>I27+M27</f>
        <v>137</v>
      </c>
      <c r="P27" s="13">
        <f>IF(O27=0,0,10^(0.784780654*LOG10(E27/173.961)^2)*O27)</f>
        <v>154.53679141235074</v>
      </c>
      <c r="Q27" s="22" t="s">
        <v>23</v>
      </c>
    </row>
    <row r="28" spans="1:17" ht="12.75">
      <c r="A28" s="9">
        <v>52</v>
      </c>
      <c r="B28" s="17" t="s">
        <v>95</v>
      </c>
      <c r="C28" s="9">
        <v>1994</v>
      </c>
      <c r="D28" s="9" t="s">
        <v>28</v>
      </c>
      <c r="E28" s="10">
        <v>96.2</v>
      </c>
      <c r="F28" s="48">
        <v>50</v>
      </c>
      <c r="G28" s="48">
        <v>55</v>
      </c>
      <c r="H28" s="48">
        <v>60</v>
      </c>
      <c r="I28" s="50">
        <v>60</v>
      </c>
      <c r="J28" s="48">
        <v>65</v>
      </c>
      <c r="K28" s="48">
        <v>70</v>
      </c>
      <c r="L28" s="48">
        <v>76</v>
      </c>
      <c r="M28" s="12">
        <v>76</v>
      </c>
      <c r="N28" s="10" t="s">
        <v>117</v>
      </c>
      <c r="O28" s="12">
        <f>I28+M28</f>
        <v>136</v>
      </c>
      <c r="P28" s="13">
        <f>IF(O28=0,0,10^(0.784780654*LOG10(E28/173.961)^2)*O28)</f>
        <v>153.27968887688124</v>
      </c>
      <c r="Q28" s="18" t="s">
        <v>29</v>
      </c>
    </row>
    <row r="29" spans="1:17" s="25" customFormat="1" ht="12.75">
      <c r="A29" s="27"/>
      <c r="B29" s="28"/>
      <c r="C29" s="27"/>
      <c r="D29" s="27"/>
      <c r="E29" s="29"/>
      <c r="F29" s="30"/>
      <c r="G29" s="30"/>
      <c r="H29" s="30"/>
      <c r="I29" s="30"/>
      <c r="J29" s="30"/>
      <c r="K29" s="30"/>
      <c r="L29" s="31"/>
      <c r="M29" s="30"/>
      <c r="N29" s="29"/>
      <c r="O29" s="29"/>
      <c r="P29" s="29"/>
      <c r="Q29" s="32"/>
    </row>
    <row r="30" spans="1:16" ht="12.75">
      <c r="A30" s="73" t="s">
        <v>98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33"/>
      <c r="P30" s="33"/>
    </row>
    <row r="31" spans="1:16" ht="12.75">
      <c r="A31" s="74" t="s">
        <v>99</v>
      </c>
      <c r="B31" s="75"/>
      <c r="C31" s="74" t="s">
        <v>3</v>
      </c>
      <c r="D31" s="75"/>
      <c r="E31" s="74" t="s">
        <v>100</v>
      </c>
      <c r="F31" s="75"/>
      <c r="G31" s="76" t="s">
        <v>101</v>
      </c>
      <c r="H31" s="74"/>
      <c r="I31" s="46"/>
      <c r="J31" s="34"/>
      <c r="K31" s="34"/>
      <c r="L31" s="33"/>
      <c r="M31" s="33"/>
      <c r="N31" s="33"/>
      <c r="O31" s="33"/>
      <c r="P31" s="33"/>
    </row>
    <row r="32" spans="1:16" ht="12.75">
      <c r="A32" s="77" t="s">
        <v>102</v>
      </c>
      <c r="B32" s="78"/>
      <c r="C32" s="77" t="s">
        <v>103</v>
      </c>
      <c r="D32" s="78"/>
      <c r="E32" s="77" t="s">
        <v>104</v>
      </c>
      <c r="F32" s="78"/>
      <c r="G32" s="79" t="s">
        <v>105</v>
      </c>
      <c r="H32" s="79"/>
      <c r="I32" s="27"/>
      <c r="J32" s="37"/>
      <c r="K32" s="37"/>
      <c r="L32" s="38"/>
      <c r="M32" s="38"/>
      <c r="N32" s="39"/>
      <c r="O32" s="39"/>
      <c r="P32" s="39"/>
    </row>
    <row r="33" spans="1:16" ht="12.75">
      <c r="A33" s="77" t="s">
        <v>106</v>
      </c>
      <c r="B33" s="78"/>
      <c r="C33" s="77"/>
      <c r="D33" s="78"/>
      <c r="E33" s="77"/>
      <c r="F33" s="78"/>
      <c r="G33" s="79"/>
      <c r="H33" s="79"/>
      <c r="I33" s="27"/>
      <c r="J33" s="37"/>
      <c r="K33" s="37"/>
      <c r="L33" s="38"/>
      <c r="M33" s="38"/>
      <c r="N33" s="39"/>
      <c r="O33" s="39"/>
      <c r="P33" s="39"/>
    </row>
    <row r="34" spans="1:8" ht="12.75">
      <c r="A34" s="77" t="s">
        <v>107</v>
      </c>
      <c r="B34" s="78"/>
      <c r="C34" s="35"/>
      <c r="D34" s="36"/>
      <c r="E34" s="35"/>
      <c r="F34" s="36"/>
      <c r="G34" s="79"/>
      <c r="H34" s="79"/>
    </row>
    <row r="35" spans="1:16" ht="12.75">
      <c r="A35" s="77" t="s">
        <v>108</v>
      </c>
      <c r="B35" s="78"/>
      <c r="C35" s="79"/>
      <c r="D35" s="79"/>
      <c r="E35" s="79"/>
      <c r="F35" s="79"/>
      <c r="G35" s="79"/>
      <c r="H35" s="79"/>
      <c r="I35" s="83"/>
      <c r="J35" s="83"/>
      <c r="K35" s="83"/>
      <c r="L35" s="83"/>
      <c r="M35" s="83"/>
      <c r="N35" s="40"/>
      <c r="O35" s="40"/>
      <c r="P35" s="40"/>
    </row>
    <row r="36" spans="1:8" ht="12.75">
      <c r="A36" s="79" t="s">
        <v>109</v>
      </c>
      <c r="B36" s="79"/>
      <c r="C36" s="79"/>
      <c r="D36" s="79"/>
      <c r="E36" s="79"/>
      <c r="F36" s="79"/>
      <c r="G36" s="79"/>
      <c r="H36" s="79"/>
    </row>
    <row r="38" spans="1:9" ht="12.75">
      <c r="A38" s="84" t="s">
        <v>110</v>
      </c>
      <c r="B38" s="85"/>
      <c r="C38" s="85"/>
      <c r="D38" s="85"/>
      <c r="E38" s="85"/>
      <c r="F38" s="85"/>
      <c r="G38" s="85"/>
      <c r="H38" s="85"/>
      <c r="I38" s="41"/>
    </row>
    <row r="39" spans="1:10" ht="12.75">
      <c r="A39" s="86" t="s">
        <v>111</v>
      </c>
      <c r="B39" s="87"/>
      <c r="C39" s="88"/>
      <c r="D39" s="86" t="s">
        <v>100</v>
      </c>
      <c r="E39" s="88"/>
      <c r="F39" s="86" t="s">
        <v>112</v>
      </c>
      <c r="G39" s="87"/>
      <c r="H39" s="87"/>
      <c r="I39" s="87"/>
      <c r="J39" s="42"/>
    </row>
    <row r="40" spans="1:10" ht="12.75">
      <c r="A40" s="80"/>
      <c r="B40" s="82"/>
      <c r="C40" s="81"/>
      <c r="D40" s="80"/>
      <c r="E40" s="81"/>
      <c r="F40" s="80"/>
      <c r="G40" s="82"/>
      <c r="H40" s="82"/>
      <c r="I40" s="82"/>
      <c r="J40" s="43"/>
    </row>
    <row r="41" spans="1:10" ht="12.75">
      <c r="A41" s="80"/>
      <c r="B41" s="82"/>
      <c r="C41" s="81"/>
      <c r="D41" s="80"/>
      <c r="E41" s="81"/>
      <c r="F41" s="80"/>
      <c r="G41" s="82"/>
      <c r="H41" s="82"/>
      <c r="I41" s="82"/>
      <c r="J41" s="44"/>
    </row>
    <row r="42" spans="1:10" ht="12.75">
      <c r="A42" s="89"/>
      <c r="B42" s="90"/>
      <c r="C42" s="91"/>
      <c r="D42" s="89"/>
      <c r="E42" s="91"/>
      <c r="F42" s="89"/>
      <c r="G42" s="90"/>
      <c r="H42" s="90"/>
      <c r="I42" s="90"/>
      <c r="J42" s="45"/>
    </row>
  </sheetData>
  <sheetProtection/>
  <mergeCells count="59">
    <mergeCell ref="F39:I39"/>
    <mergeCell ref="A42:C42"/>
    <mergeCell ref="D42:E42"/>
    <mergeCell ref="F42:I42"/>
    <mergeCell ref="A40:C40"/>
    <mergeCell ref="D40:E40"/>
    <mergeCell ref="F40:I40"/>
    <mergeCell ref="A41:C41"/>
    <mergeCell ref="D41:E41"/>
    <mergeCell ref="F41:I41"/>
    <mergeCell ref="I35:M35"/>
    <mergeCell ref="A36:B36"/>
    <mergeCell ref="C36:D36"/>
    <mergeCell ref="E36:F36"/>
    <mergeCell ref="G36:H36"/>
    <mergeCell ref="A38:H38"/>
    <mergeCell ref="A39:C39"/>
    <mergeCell ref="D39:E39"/>
    <mergeCell ref="A34:B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N30"/>
    <mergeCell ref="A31:B31"/>
    <mergeCell ref="C31:D31"/>
    <mergeCell ref="E31:F31"/>
    <mergeCell ref="G31:H31"/>
    <mergeCell ref="E6:E7"/>
    <mergeCell ref="F6:I6"/>
    <mergeCell ref="J6:M6"/>
    <mergeCell ref="A6:A7"/>
    <mergeCell ref="A2:Q2"/>
    <mergeCell ref="A3:Q3"/>
    <mergeCell ref="A4:Q4"/>
    <mergeCell ref="A5:N5"/>
    <mergeCell ref="B6:B7"/>
    <mergeCell ref="C6:C7"/>
    <mergeCell ref="D6:D7"/>
    <mergeCell ref="A20:Q20"/>
    <mergeCell ref="A8:Q8"/>
    <mergeCell ref="A14:Q14"/>
    <mergeCell ref="N6:N7"/>
    <mergeCell ref="O6:O7"/>
    <mergeCell ref="P6:P7"/>
    <mergeCell ref="Q6:Q7"/>
    <mergeCell ref="A24:Q24"/>
    <mergeCell ref="A26:Q26"/>
    <mergeCell ref="E15:H15"/>
    <mergeCell ref="J15:L15"/>
  </mergeCells>
  <printOptions/>
  <pageMargins left="0.2" right="0.2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LNAF TRADOC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eduards.tarasovs</dc:creator>
  <cp:keywords/>
  <dc:description/>
  <cp:lastModifiedBy>Maris</cp:lastModifiedBy>
  <cp:lastPrinted>2011-02-12T07:09:01Z</cp:lastPrinted>
  <dcterms:created xsi:type="dcterms:W3CDTF">2011-02-11T06:05:42Z</dcterms:created>
  <dcterms:modified xsi:type="dcterms:W3CDTF">2011-02-16T20:18:40Z</dcterms:modified>
  <cp:category/>
  <cp:version/>
  <cp:contentType/>
  <cp:contentStatus/>
</cp:coreProperties>
</file>