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80" windowHeight="11640" tabRatio="622" activeTab="0"/>
  </bookViews>
  <sheets>
    <sheet name="56 kg" sheetId="1" r:id="rId1"/>
    <sheet name="62 kg" sheetId="2" r:id="rId2"/>
    <sheet name="69 kg" sheetId="3" r:id="rId3"/>
    <sheet name="77 kg" sheetId="4" r:id="rId4"/>
    <sheet name="85 kg" sheetId="5" r:id="rId5"/>
    <sheet name="94 kg" sheetId="6" r:id="rId6"/>
    <sheet name="105 kg" sheetId="7" r:id="rId7"/>
    <sheet name="+105 kg" sheetId="8" r:id="rId8"/>
  </sheets>
  <definedNames/>
  <calcPr fullCalcOnLoad="1"/>
</workbook>
</file>

<file path=xl/sharedStrings.xml><?xml version="1.0" encoding="utf-8"?>
<sst xmlns="http://schemas.openxmlformats.org/spreadsheetml/2006/main" count="496" uniqueCount="185">
  <si>
    <t>Gim. data</t>
  </si>
  <si>
    <t>Pavardė Vardas</t>
  </si>
  <si>
    <t>Eil. Nr.</t>
  </si>
  <si>
    <t>Dal. Svoris</t>
  </si>
  <si>
    <t>Gal.</t>
  </si>
  <si>
    <t>Dvikovė (kg)</t>
  </si>
  <si>
    <t>Rovimas (kg)</t>
  </si>
  <si>
    <t>Stūmimas (kg)</t>
  </si>
  <si>
    <t>Miestas</t>
  </si>
  <si>
    <t>Data</t>
  </si>
  <si>
    <t>Varžybų vieta</t>
  </si>
  <si>
    <t>Sinkl. Taškai</t>
  </si>
  <si>
    <t>Varžybų protokolas</t>
  </si>
  <si>
    <t>Taškai</t>
  </si>
  <si>
    <t>Svorio kat.</t>
  </si>
  <si>
    <t>56 kg</t>
  </si>
  <si>
    <t>62 kg</t>
  </si>
  <si>
    <t>69 kg</t>
  </si>
  <si>
    <t>77 kg</t>
  </si>
  <si>
    <t>85 kg</t>
  </si>
  <si>
    <t>94 kg</t>
  </si>
  <si>
    <t>Treneriai</t>
  </si>
  <si>
    <t>105 kg</t>
  </si>
  <si>
    <r>
      <t>.</t>
    </r>
    <r>
      <rPr>
        <b/>
        <sz val="16"/>
        <rFont val="Arial"/>
        <family val="2"/>
      </rPr>
      <t>+105 kg</t>
    </r>
  </si>
  <si>
    <t xml:space="preserve">Vyr.sekretorius </t>
  </si>
  <si>
    <t>Vyr.teisėjas</t>
  </si>
  <si>
    <t xml:space="preserve">Vyr.teisėjas </t>
  </si>
  <si>
    <t>Panevėžys</t>
  </si>
  <si>
    <t>Andrius Jvanovas</t>
  </si>
  <si>
    <t>Balvi LV</t>
  </si>
  <si>
    <t>ZanisTihomirovs</t>
  </si>
  <si>
    <t>Marijampolė</t>
  </si>
  <si>
    <t>Saldus LV</t>
  </si>
  <si>
    <t>Reinis Gonta</t>
  </si>
  <si>
    <t>Telšiai</t>
  </si>
  <si>
    <t>Svajūnas Aleksiejus</t>
  </si>
  <si>
    <t>Rokiškis</t>
  </si>
  <si>
    <t>Tomas Macijauskas</t>
  </si>
  <si>
    <t>Andis Grislis</t>
  </si>
  <si>
    <t>Laurynas Laurinavičius</t>
  </si>
  <si>
    <t>Mindaugas Brazaitis</t>
  </si>
  <si>
    <t>Arturs Berezovs</t>
  </si>
  <si>
    <t>Reelika Podersoo</t>
  </si>
  <si>
    <t>Tartu ES</t>
  </si>
  <si>
    <t>Svens Janis Andžans</t>
  </si>
  <si>
    <t>Kristians Andžans</t>
  </si>
  <si>
    <t>Tadas Pocius</t>
  </si>
  <si>
    <t>Anykščiai</t>
  </si>
  <si>
    <t>Paulius Macijauskas</t>
  </si>
  <si>
    <t>Laurynas Antanaitis</t>
  </si>
  <si>
    <t>Maiko Sepp</t>
  </si>
  <si>
    <t>Kaspar Parm</t>
  </si>
  <si>
    <t>Paulius Kalunda</t>
  </si>
  <si>
    <t>Anatolij Komlev</t>
  </si>
  <si>
    <t>Kaliningradas RU</t>
  </si>
  <si>
    <t>Tautvydas Kurtinaitis</t>
  </si>
  <si>
    <t>Evgenij Gizatulin</t>
  </si>
  <si>
    <t>Mark Vaat</t>
  </si>
  <si>
    <t>Johvi ES</t>
  </si>
  <si>
    <t>Kristjan Pikhof</t>
  </si>
  <si>
    <t>Elmo Raudver</t>
  </si>
  <si>
    <t>Dainius Kolosovas</t>
  </si>
  <si>
    <t>Viktoras Panovas</t>
  </si>
  <si>
    <t>Marius Miniotas</t>
  </si>
  <si>
    <t>Raimondas Trajanauskas</t>
  </si>
  <si>
    <t>Janis Alkšars</t>
  </si>
  <si>
    <t>Klaipėda</t>
  </si>
  <si>
    <t>Dovydas Sužiedelis</t>
  </si>
  <si>
    <t>Sergej Lichovoj</t>
  </si>
  <si>
    <t>Egidijus Basys</t>
  </si>
  <si>
    <t>Mindaugas Janulis</t>
  </si>
  <si>
    <t>Vilius Savickis</t>
  </si>
  <si>
    <t>Ernestas Sudentas</t>
  </si>
  <si>
    <t>1992</t>
  </si>
  <si>
    <t>1993</t>
  </si>
  <si>
    <t>1994</t>
  </si>
  <si>
    <t>Kalining RU</t>
  </si>
  <si>
    <t>Raido Parl</t>
  </si>
  <si>
    <t>Dovydas Švilpa</t>
  </si>
  <si>
    <t>1991</t>
  </si>
  <si>
    <t>Algirdas Blaževičius</t>
  </si>
  <si>
    <t>Povilas Papievis</t>
  </si>
  <si>
    <t>Gargždai</t>
  </si>
  <si>
    <t>Šarūnas Banevičius</t>
  </si>
  <si>
    <t>Paulius Daugėla</t>
  </si>
  <si>
    <t>Kęstas Kalunda</t>
  </si>
  <si>
    <t>Dominykas Čeponis</t>
  </si>
  <si>
    <t>Mantas Sudentas</t>
  </si>
  <si>
    <t>Aivar Zarubin</t>
  </si>
  <si>
    <t>Vytautas Rimkus</t>
  </si>
  <si>
    <t>1974</t>
  </si>
  <si>
    <t>BabilonasII</t>
  </si>
  <si>
    <t>Tarptautinis turnyras skirtas Panevėžio m.gimtadieniui paminėti</t>
  </si>
  <si>
    <t>O8</t>
  </si>
  <si>
    <t>Ruslan Samčiuk</t>
  </si>
  <si>
    <t>Edvinas Norkus</t>
  </si>
  <si>
    <t>1999</t>
  </si>
  <si>
    <t>Aurimas Norkus</t>
  </si>
  <si>
    <t>n38</t>
  </si>
  <si>
    <t>n49</t>
  </si>
  <si>
    <t>n40</t>
  </si>
  <si>
    <t>n43</t>
  </si>
  <si>
    <t>n67</t>
  </si>
  <si>
    <t>n81</t>
  </si>
  <si>
    <t>n44</t>
  </si>
  <si>
    <t>n47</t>
  </si>
  <si>
    <t>n50</t>
  </si>
  <si>
    <t>n82</t>
  </si>
  <si>
    <t>n100</t>
  </si>
  <si>
    <t>n102</t>
  </si>
  <si>
    <t>n57</t>
  </si>
  <si>
    <t>Mantas Tekoris</t>
  </si>
  <si>
    <t>n73</t>
  </si>
  <si>
    <t>n68</t>
  </si>
  <si>
    <t>n94</t>
  </si>
  <si>
    <t>Domantas Kmieliauskas</t>
  </si>
  <si>
    <t>LV</t>
  </si>
  <si>
    <t>Julius Smilgevičius</t>
  </si>
  <si>
    <t>n72</t>
  </si>
  <si>
    <t>n60</t>
  </si>
  <si>
    <t>n74</t>
  </si>
  <si>
    <t>n111</t>
  </si>
  <si>
    <t>n86</t>
  </si>
  <si>
    <t>n83</t>
  </si>
  <si>
    <t>n88</t>
  </si>
  <si>
    <t>n98</t>
  </si>
  <si>
    <t>n120</t>
  </si>
  <si>
    <t>n125</t>
  </si>
  <si>
    <t>n137</t>
  </si>
  <si>
    <t>n87</t>
  </si>
  <si>
    <t>n92</t>
  </si>
  <si>
    <t>n115</t>
  </si>
  <si>
    <t>n110</t>
  </si>
  <si>
    <t>n118</t>
  </si>
  <si>
    <t>n117</t>
  </si>
  <si>
    <t>Kaliningradas</t>
  </si>
  <si>
    <t>Mareks Karasevs</t>
  </si>
  <si>
    <t>n95</t>
  </si>
  <si>
    <t>n75</t>
  </si>
  <si>
    <t>n105</t>
  </si>
  <si>
    <t>n108</t>
  </si>
  <si>
    <t>n130</t>
  </si>
  <si>
    <t>n121</t>
  </si>
  <si>
    <t>n140</t>
  </si>
  <si>
    <t>1996</t>
  </si>
  <si>
    <t>Jokv ES</t>
  </si>
  <si>
    <t>Juris Chulupovas</t>
  </si>
  <si>
    <t>n145</t>
  </si>
  <si>
    <t>n150</t>
  </si>
  <si>
    <t>n170</t>
  </si>
  <si>
    <t>Sergej Danilov</t>
  </si>
  <si>
    <t>Žygimantas Staniulis</t>
  </si>
  <si>
    <t>Vladimir Paxomenko</t>
  </si>
  <si>
    <t>n116</t>
  </si>
  <si>
    <t>n160</t>
  </si>
  <si>
    <t>n136</t>
  </si>
  <si>
    <t>n173</t>
  </si>
  <si>
    <t>n65</t>
  </si>
  <si>
    <t>n97</t>
  </si>
  <si>
    <t>n101</t>
  </si>
  <si>
    <t>n85</t>
  </si>
  <si>
    <t>n126</t>
  </si>
  <si>
    <t>n127</t>
  </si>
  <si>
    <t>Aleksiejus</t>
  </si>
  <si>
    <t>J. Aleksiejus</t>
  </si>
  <si>
    <t>I. Afanasjevs</t>
  </si>
  <si>
    <t>A. Aadumae</t>
  </si>
  <si>
    <t>Damanskis</t>
  </si>
  <si>
    <t>V. Sartaputnis</t>
  </si>
  <si>
    <t>J. Janulevičius</t>
  </si>
  <si>
    <t>V. Korobov</t>
  </si>
  <si>
    <t>J. Andžans</t>
  </si>
  <si>
    <t>A. Ananka</t>
  </si>
  <si>
    <t>n37</t>
  </si>
  <si>
    <t>A. Kirkliauskas</t>
  </si>
  <si>
    <t>E. Čeponis</t>
  </si>
  <si>
    <t>A. Rubik</t>
  </si>
  <si>
    <t>B. Vyšniauskas</t>
  </si>
  <si>
    <t>A. Rudik</t>
  </si>
  <si>
    <t>G. Čeponis</t>
  </si>
  <si>
    <t>Z. Šimkus</t>
  </si>
  <si>
    <t>Vyšniauskas,Čeponis</t>
  </si>
  <si>
    <t>E. Šauklys</t>
  </si>
  <si>
    <t>Giedrius Lukauskas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</si>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</sst>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Lt&quot;#,##0_);\(&quot;Lt&quot;#,##0\)"/>
    <numFmt numFmtId="173" formatCode="&quot;Lt&quot;#,##0_);[Red]\(&quot;Lt&quot;#,##0\)"/>
    <numFmt numFmtId="174" formatCode="&quot;Lt&quot;#,##0.00_);\(&quot;Lt&quot;#,##0.00\)"/>
    <numFmt numFmtId="175" formatCode="&quot;Lt&quot;#,##0.00_);[Red]\(&quot;Lt&quot;#,##0.00\)"/>
    <numFmt numFmtId="176" formatCode="_(&quot;Lt&quot;* #,##0_);_(&quot;Lt&quot;* \(#,##0\);_(&quot;Lt&quot;* &quot;-&quot;_);_(@_)"/>
    <numFmt numFmtId="177" formatCode="_(* #,##0_);_(* \(#,##0\);_(* &quot;-&quot;_);_(@_)"/>
    <numFmt numFmtId="178" formatCode="_(&quot;Lt&quot;* #,##0.00_);_(&quot;Lt&quot;* \(#,##0.00\);_(&quot;Lt&quot;* &quot;-&quot;??_);_(@_)"/>
    <numFmt numFmtId="179" formatCode="_(* #,##0.00_);_(* \(#,##0.00\);_(* &quot;-&quot;??_);_(@_)"/>
    <numFmt numFmtId="180" formatCode="0.0"/>
    <numFmt numFmtId="181" formatCode="_-* #,##0\ _L_t_-;\-* #,##0\ _L_t_-;_-* &quot;-&quot;??\ _L_t_-;_-@_-"/>
    <numFmt numFmtId="182" formatCode="_-* #,##0.0\ _L_t_-;\-* #,##0.0\ _L_t_-;_-* &quot;-&quot;??\ _L_t_-;_-@_-"/>
    <numFmt numFmtId="183" formatCode="0.000"/>
    <numFmt numFmtId="184" formatCode="0.0000"/>
    <numFmt numFmtId="185" formatCode="\5\-\6"/>
    <numFmt numFmtId="186" formatCode="[$-427]yyyy\ &quot;m.&quot;\ mmmm\ d\ &quot;d.&quot;"/>
    <numFmt numFmtId="187" formatCode="mmm/yyyy"/>
    <numFmt numFmtId="188" formatCode="yyyy/mm/dd;@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"/>
      <family val="0"/>
    </font>
    <font>
      <b/>
      <sz val="11"/>
      <name val="Verdana"/>
      <family val="2"/>
    </font>
    <font>
      <b/>
      <sz val="14"/>
      <name val="Arial"/>
      <family val="2"/>
    </font>
    <font>
      <b/>
      <sz val="12"/>
      <color indexed="57"/>
      <name val="Arial CE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8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justify"/>
    </xf>
    <xf numFmtId="2" fontId="8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6" fillId="0" borderId="12" xfId="57" applyNumberFormat="1" applyFont="1" applyFill="1" applyBorder="1" applyAlignment="1">
      <alignment horizontal="center" vertical="center"/>
      <protection/>
    </xf>
    <xf numFmtId="1" fontId="14" fillId="0" borderId="15" xfId="57" applyNumberFormat="1" applyFont="1" applyFill="1" applyBorder="1" applyAlignment="1">
      <alignment horizontal="center" vertical="center"/>
      <protection/>
    </xf>
    <xf numFmtId="184" fontId="15" fillId="0" borderId="14" xfId="57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" fontId="16" fillId="0" borderId="0" xfId="57" applyNumberFormat="1" applyFont="1" applyFill="1" applyBorder="1" applyAlignment="1">
      <alignment horizontal="center" vertical="center"/>
      <protection/>
    </xf>
    <xf numFmtId="1" fontId="14" fillId="0" borderId="0" xfId="57" applyNumberFormat="1" applyFont="1" applyFill="1" applyBorder="1" applyAlignment="1">
      <alignment horizontal="center" vertical="center"/>
      <protection/>
    </xf>
    <xf numFmtId="184" fontId="15" fillId="0" borderId="0" xfId="57" applyNumberFormat="1" applyFont="1" applyFill="1" applyBorder="1" applyAlignment="1">
      <alignment horizontal="center" vertical="center"/>
      <protection/>
    </xf>
    <xf numFmtId="1" fontId="15" fillId="0" borderId="18" xfId="57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" fontId="15" fillId="0" borderId="19" xfId="57" applyNumberFormat="1" applyFont="1" applyFill="1" applyBorder="1" applyAlignment="1">
      <alignment horizontal="center" vertical="center"/>
      <protection/>
    </xf>
    <xf numFmtId="1" fontId="15" fillId="0" borderId="0" xfId="57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13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20" fillId="0" borderId="18" xfId="57" applyNumberFormat="1" applyFont="1" applyFill="1" applyBorder="1" applyAlignment="1">
      <alignment horizontal="center" vertical="center"/>
      <protection/>
    </xf>
    <xf numFmtId="1" fontId="16" fillId="0" borderId="12" xfId="57" applyNumberFormat="1" applyFont="1" applyFill="1" applyBorder="1" applyAlignment="1">
      <alignment horizontal="center" vertical="center"/>
      <protection/>
    </xf>
    <xf numFmtId="1" fontId="19" fillId="0" borderId="12" xfId="57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2" fontId="8" fillId="0" borderId="23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7" borderId="10" xfId="0" applyNumberFormat="1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8" fillId="17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17" fillId="0" borderId="15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" fontId="15" fillId="0" borderId="13" xfId="57" applyNumberFormat="1" applyFont="1" applyFill="1" applyBorder="1" applyAlignment="1">
      <alignment horizontal="center" vertical="center"/>
      <protection/>
    </xf>
    <xf numFmtId="184" fontId="15" fillId="0" borderId="31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/>
    </xf>
    <xf numFmtId="0" fontId="1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3" xfId="0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4" fontId="8" fillId="0" borderId="15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1" fontId="20" fillId="0" borderId="13" xfId="57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justify"/>
    </xf>
    <xf numFmtId="0" fontId="9" fillId="0" borderId="19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e_liga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RowColHeaders="0" tabSelected="1" zoomScalePageLayoutView="0" workbookViewId="0" topLeftCell="A1">
      <selection activeCell="B20" sqref="B20"/>
    </sheetView>
  </sheetViews>
  <sheetFormatPr defaultColWidth="11.421875" defaultRowHeight="12.75"/>
  <cols>
    <col min="1" max="1" width="3.28125" style="14" customWidth="1"/>
    <col min="2" max="2" width="22.140625" style="0" customWidth="1"/>
    <col min="3" max="3" width="9.8515625" style="14" bestFit="1" customWidth="1"/>
    <col min="4" max="4" width="11.28125" style="1" customWidth="1"/>
    <col min="5" max="5" width="8.140625" style="1" customWidth="1"/>
    <col min="6" max="7" width="4.8515625" style="14" customWidth="1"/>
    <col min="8" max="8" width="4.7109375" style="14" customWidth="1"/>
    <col min="9" max="9" width="5.421875" style="14" customWidth="1"/>
    <col min="10" max="10" width="4.8515625" style="14" customWidth="1"/>
    <col min="11" max="11" width="5.00390625" style="14" customWidth="1"/>
    <col min="12" max="12" width="5.421875" style="14" customWidth="1"/>
    <col min="13" max="13" width="7.8515625" style="14" customWidth="1"/>
    <col min="14" max="14" width="10.28125" style="14" bestFit="1" customWidth="1"/>
    <col min="15" max="15" width="6.140625" style="14" customWidth="1"/>
    <col min="16" max="16" width="11.421875" style="14" customWidth="1"/>
    <col min="17" max="17" width="19.2812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15</v>
      </c>
      <c r="S5" s="10"/>
    </row>
    <row r="6" spans="1:19" ht="22.5" customHeight="1" thickBo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197" t="s">
        <v>9</v>
      </c>
      <c r="K6" s="197"/>
      <c r="L6" s="198"/>
      <c r="M6" s="198"/>
      <c r="N6" s="23"/>
      <c r="O6" s="23"/>
      <c r="P6" s="25" t="s">
        <v>14</v>
      </c>
      <c r="S6" s="8"/>
    </row>
    <row r="7" spans="1:19" ht="15" customHeight="1">
      <c r="A7" s="190" t="s">
        <v>2</v>
      </c>
      <c r="B7" s="205" t="s">
        <v>1</v>
      </c>
      <c r="C7" s="207" t="s">
        <v>0</v>
      </c>
      <c r="D7" s="209" t="s">
        <v>8</v>
      </c>
      <c r="E7" s="186" t="s">
        <v>3</v>
      </c>
      <c r="F7" s="188" t="s">
        <v>6</v>
      </c>
      <c r="G7" s="199"/>
      <c r="H7" s="199"/>
      <c r="I7" s="200"/>
      <c r="J7" s="188" t="s">
        <v>7</v>
      </c>
      <c r="K7" s="199"/>
      <c r="L7" s="199"/>
      <c r="M7" s="200"/>
      <c r="N7" s="201" t="s">
        <v>5</v>
      </c>
      <c r="O7" s="203" t="s">
        <v>13</v>
      </c>
      <c r="P7" s="211" t="s">
        <v>11</v>
      </c>
      <c r="Q7" s="184" t="s">
        <v>21</v>
      </c>
      <c r="R7" s="39" t="s">
        <v>13</v>
      </c>
      <c r="S7"/>
    </row>
    <row r="8" spans="1:18" s="2" customFormat="1" ht="15" customHeight="1">
      <c r="A8" s="191"/>
      <c r="B8" s="206"/>
      <c r="C8" s="208"/>
      <c r="D8" s="210"/>
      <c r="E8" s="18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185"/>
      <c r="R8" s="40"/>
    </row>
    <row r="9" spans="1:18" s="2" customFormat="1" ht="15" customHeight="1">
      <c r="A9" s="154">
        <v>1</v>
      </c>
      <c r="B9" s="94" t="s">
        <v>35</v>
      </c>
      <c r="C9" s="157">
        <v>1997</v>
      </c>
      <c r="D9" s="157" t="s">
        <v>36</v>
      </c>
      <c r="E9" s="143">
        <v>55.5</v>
      </c>
      <c r="F9" s="49">
        <v>72</v>
      </c>
      <c r="G9" s="43">
        <v>77</v>
      </c>
      <c r="H9" s="117" t="s">
        <v>103</v>
      </c>
      <c r="I9" s="79">
        <f aca="true" t="shared" si="0" ref="I9:I15">MAX(F9:H9)</f>
        <v>77</v>
      </c>
      <c r="J9" s="65">
        <v>95</v>
      </c>
      <c r="K9" s="117" t="s">
        <v>109</v>
      </c>
      <c r="L9" s="11">
        <v>102</v>
      </c>
      <c r="M9" s="36">
        <f aca="true" t="shared" si="1" ref="M9:M15">MAX(J9:L9)</f>
        <v>102</v>
      </c>
      <c r="N9" s="37">
        <f aca="true" t="shared" si="2" ref="N9:N15">SUM(I9,M9)</f>
        <v>179</v>
      </c>
      <c r="O9" s="152"/>
      <c r="P9" s="153">
        <f aca="true" t="shared" si="3" ref="P9:P15">N9*10^(0.784780654*(LOG10(E9/173.961))^2)</f>
        <v>279.28355363027146</v>
      </c>
      <c r="Q9" s="176" t="s">
        <v>164</v>
      </c>
      <c r="R9" s="40"/>
    </row>
    <row r="10" spans="1:18" s="2" customFormat="1" ht="18" customHeight="1">
      <c r="A10" s="154">
        <v>2</v>
      </c>
      <c r="B10" s="94" t="s">
        <v>30</v>
      </c>
      <c r="C10" s="157">
        <v>1994</v>
      </c>
      <c r="D10" s="157" t="s">
        <v>29</v>
      </c>
      <c r="E10" s="103">
        <v>56</v>
      </c>
      <c r="F10" s="84">
        <v>63</v>
      </c>
      <c r="G10" s="73">
        <v>68</v>
      </c>
      <c r="H10" s="73">
        <v>70</v>
      </c>
      <c r="I10" s="81">
        <f t="shared" si="0"/>
        <v>70</v>
      </c>
      <c r="J10" s="75">
        <v>92</v>
      </c>
      <c r="K10" s="73">
        <v>97</v>
      </c>
      <c r="L10" s="117" t="s">
        <v>108</v>
      </c>
      <c r="M10" s="36">
        <f t="shared" si="1"/>
        <v>97</v>
      </c>
      <c r="N10" s="37">
        <f t="shared" si="2"/>
        <v>167</v>
      </c>
      <c r="O10" s="54"/>
      <c r="P10" s="38">
        <f t="shared" si="3"/>
        <v>258.75421657801024</v>
      </c>
      <c r="Q10" s="110" t="s">
        <v>165</v>
      </c>
      <c r="R10" s="40"/>
    </row>
    <row r="11" spans="1:19" ht="18" customHeight="1">
      <c r="A11" s="155">
        <v>3</v>
      </c>
      <c r="B11" s="92" t="s">
        <v>37</v>
      </c>
      <c r="C11" s="158">
        <v>1997</v>
      </c>
      <c r="D11" s="158" t="s">
        <v>36</v>
      </c>
      <c r="E11" s="95">
        <v>55.8</v>
      </c>
      <c r="F11" s="65">
        <v>60</v>
      </c>
      <c r="G11" s="11">
        <v>65</v>
      </c>
      <c r="H11" s="119" t="s">
        <v>102</v>
      </c>
      <c r="I11" s="79">
        <f t="shared" si="0"/>
        <v>65</v>
      </c>
      <c r="J11" s="65">
        <v>72</v>
      </c>
      <c r="K11" s="11">
        <v>77</v>
      </c>
      <c r="L11" s="117" t="s">
        <v>107</v>
      </c>
      <c r="M11" s="36">
        <f t="shared" si="1"/>
        <v>77</v>
      </c>
      <c r="N11" s="37">
        <f t="shared" si="2"/>
        <v>142</v>
      </c>
      <c r="O11" s="54"/>
      <c r="P11" s="38">
        <f t="shared" si="3"/>
        <v>220.62857032026764</v>
      </c>
      <c r="Q11" s="111" t="s">
        <v>163</v>
      </c>
      <c r="R11" s="41"/>
      <c r="S11"/>
    </row>
    <row r="12" spans="1:19" ht="18" customHeight="1">
      <c r="A12" s="155">
        <v>4</v>
      </c>
      <c r="B12" s="92" t="s">
        <v>33</v>
      </c>
      <c r="C12" s="158">
        <v>1998</v>
      </c>
      <c r="D12" s="158" t="s">
        <v>32</v>
      </c>
      <c r="E12" s="96">
        <v>50.6</v>
      </c>
      <c r="F12" s="125" t="s">
        <v>99</v>
      </c>
      <c r="G12" s="117" t="s">
        <v>99</v>
      </c>
      <c r="H12" s="44">
        <v>49</v>
      </c>
      <c r="I12" s="81">
        <f t="shared" si="0"/>
        <v>49</v>
      </c>
      <c r="J12" s="75">
        <v>58</v>
      </c>
      <c r="K12" s="73">
        <v>61</v>
      </c>
      <c r="L12" s="73">
        <v>64</v>
      </c>
      <c r="M12" s="36">
        <f t="shared" si="1"/>
        <v>64</v>
      </c>
      <c r="N12" s="37">
        <f t="shared" si="2"/>
        <v>113</v>
      </c>
      <c r="O12" s="54"/>
      <c r="P12" s="38">
        <f t="shared" si="3"/>
        <v>190.01872637242383</v>
      </c>
      <c r="Q12" s="111" t="s">
        <v>171</v>
      </c>
      <c r="R12" s="41"/>
      <c r="S12"/>
    </row>
    <row r="13" spans="1:19" ht="18" customHeight="1">
      <c r="A13" s="156">
        <v>5</v>
      </c>
      <c r="B13" s="139" t="s">
        <v>95</v>
      </c>
      <c r="C13" s="141" t="s">
        <v>96</v>
      </c>
      <c r="D13" s="114" t="s">
        <v>34</v>
      </c>
      <c r="E13" s="99">
        <v>55.9</v>
      </c>
      <c r="F13" s="118" t="s">
        <v>100</v>
      </c>
      <c r="G13" s="43">
        <v>40</v>
      </c>
      <c r="H13" s="119" t="s">
        <v>101</v>
      </c>
      <c r="I13" s="79">
        <f t="shared" si="0"/>
        <v>40</v>
      </c>
      <c r="J13" s="118" t="s">
        <v>106</v>
      </c>
      <c r="K13" s="117" t="s">
        <v>106</v>
      </c>
      <c r="L13" s="11">
        <v>50</v>
      </c>
      <c r="M13" s="36">
        <f t="shared" si="1"/>
        <v>50</v>
      </c>
      <c r="N13" s="37">
        <f t="shared" si="2"/>
        <v>90</v>
      </c>
      <c r="O13" s="54"/>
      <c r="P13" s="38">
        <f t="shared" si="3"/>
        <v>139.64123574685848</v>
      </c>
      <c r="Q13" s="111" t="s">
        <v>167</v>
      </c>
      <c r="R13" s="41"/>
      <c r="S13"/>
    </row>
    <row r="14" spans="1:19" ht="18" customHeight="1">
      <c r="A14" s="155">
        <v>6</v>
      </c>
      <c r="B14" s="92" t="s">
        <v>28</v>
      </c>
      <c r="C14" s="158">
        <v>1997</v>
      </c>
      <c r="D14" s="158" t="s">
        <v>29</v>
      </c>
      <c r="E14" s="99">
        <v>36.5</v>
      </c>
      <c r="F14" s="42">
        <v>35</v>
      </c>
      <c r="G14" s="117" t="s">
        <v>98</v>
      </c>
      <c r="H14" s="117" t="s">
        <v>98</v>
      </c>
      <c r="I14" s="81">
        <f t="shared" si="0"/>
        <v>35</v>
      </c>
      <c r="J14" s="118" t="s">
        <v>105</v>
      </c>
      <c r="K14" s="11">
        <v>47</v>
      </c>
      <c r="L14" s="121">
        <v>50</v>
      </c>
      <c r="M14" s="36">
        <f t="shared" si="1"/>
        <v>50</v>
      </c>
      <c r="N14" s="37">
        <f t="shared" si="2"/>
        <v>85</v>
      </c>
      <c r="O14" s="54"/>
      <c r="P14" s="38">
        <f t="shared" si="3"/>
        <v>195.13685022479368</v>
      </c>
      <c r="Q14" s="111" t="s">
        <v>168</v>
      </c>
      <c r="R14" s="41"/>
      <c r="S14"/>
    </row>
    <row r="15" spans="1:19" ht="18" customHeight="1">
      <c r="A15" s="156">
        <v>7</v>
      </c>
      <c r="B15" s="138" t="s">
        <v>97</v>
      </c>
      <c r="C15" s="141" t="s">
        <v>96</v>
      </c>
      <c r="D15" s="114" t="s">
        <v>34</v>
      </c>
      <c r="E15" s="95">
        <v>46.3</v>
      </c>
      <c r="F15" s="65">
        <v>30</v>
      </c>
      <c r="G15" s="11">
        <v>33</v>
      </c>
      <c r="H15" s="11">
        <v>35</v>
      </c>
      <c r="I15" s="79">
        <f t="shared" si="0"/>
        <v>35</v>
      </c>
      <c r="J15" s="65">
        <v>40</v>
      </c>
      <c r="K15" s="11">
        <v>42</v>
      </c>
      <c r="L15" s="117" t="s">
        <v>104</v>
      </c>
      <c r="M15" s="36">
        <f t="shared" si="1"/>
        <v>42</v>
      </c>
      <c r="N15" s="37">
        <f t="shared" si="2"/>
        <v>77</v>
      </c>
      <c r="O15" s="54"/>
      <c r="P15" s="38">
        <f t="shared" si="3"/>
        <v>139.9079308092249</v>
      </c>
      <c r="Q15" s="111" t="s">
        <v>167</v>
      </c>
      <c r="R15" s="41"/>
      <c r="S15"/>
    </row>
    <row r="16" spans="1:19" ht="13.5" customHeight="1" thickBot="1">
      <c r="A16" s="136"/>
      <c r="B16" s="137"/>
      <c r="C16" s="140"/>
      <c r="D16" s="137"/>
      <c r="E16" s="142"/>
      <c r="F16" s="144"/>
      <c r="G16" s="146"/>
      <c r="H16" s="146"/>
      <c r="I16" s="147"/>
      <c r="J16" s="148"/>
      <c r="K16" s="146"/>
      <c r="L16" s="146"/>
      <c r="M16" s="149"/>
      <c r="N16" s="150"/>
      <c r="O16" s="151"/>
      <c r="P16" s="140"/>
      <c r="Q16" s="112"/>
      <c r="S16"/>
    </row>
    <row r="17" ht="15">
      <c r="S17" s="6"/>
    </row>
    <row r="18" spans="2:19" ht="12.75">
      <c r="B18" s="27" t="s">
        <v>25</v>
      </c>
      <c r="H18" s="30"/>
      <c r="I18" s="31"/>
      <c r="J18" s="32"/>
      <c r="K18" s="31" t="s">
        <v>24</v>
      </c>
      <c r="L18" s="32"/>
      <c r="M18" s="32"/>
      <c r="N18" s="32"/>
      <c r="O18" s="32"/>
      <c r="S18" s="3"/>
    </row>
    <row r="19" ht="12.75">
      <c r="B19" t="s">
        <v>184</v>
      </c>
    </row>
    <row r="20" ht="12.75">
      <c r="T20" s="5"/>
    </row>
    <row r="21" ht="12.75">
      <c r="T21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35000000000000003" top="0.59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3.140625" style="14" customWidth="1"/>
    <col min="2" max="2" width="21.421875" style="0" customWidth="1"/>
    <col min="3" max="3" width="9.8515625" style="14" bestFit="1" customWidth="1"/>
    <col min="4" max="4" width="10.7109375" style="1" customWidth="1"/>
    <col min="5" max="5" width="9.7109375" style="1" customWidth="1"/>
    <col min="6" max="6" width="5.8515625" style="14" customWidth="1"/>
    <col min="7" max="7" width="6.00390625" style="14" customWidth="1"/>
    <col min="8" max="8" width="5.421875" style="14" customWidth="1"/>
    <col min="9" max="10" width="5.7109375" style="14" customWidth="1"/>
    <col min="11" max="11" width="4.8515625" style="14" customWidth="1"/>
    <col min="12" max="12" width="4.7109375" style="14" customWidth="1"/>
    <col min="13" max="13" width="5.421875" style="14" customWidth="1"/>
    <col min="14" max="14" width="7.28125" style="14" customWidth="1"/>
    <col min="15" max="15" width="6.140625" style="14" customWidth="1"/>
    <col min="16" max="16" width="11.421875" style="14" customWidth="1"/>
    <col min="17" max="17" width="19.710937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16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14" t="s">
        <v>9</v>
      </c>
      <c r="K6" s="214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21" t="s">
        <v>1</v>
      </c>
      <c r="C7" s="208" t="s">
        <v>0</v>
      </c>
      <c r="D7" s="223" t="s">
        <v>8</v>
      </c>
      <c r="E7" s="187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39" t="s">
        <v>13</v>
      </c>
      <c r="S7"/>
    </row>
    <row r="8" spans="1:18" s="2" customFormat="1" ht="15" customHeight="1">
      <c r="A8" s="213"/>
      <c r="B8" s="222"/>
      <c r="C8" s="208"/>
      <c r="D8" s="224"/>
      <c r="E8" s="21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40"/>
    </row>
    <row r="9" spans="1:18" s="2" customFormat="1" ht="19.5" customHeight="1">
      <c r="A9" s="34">
        <v>1</v>
      </c>
      <c r="B9" s="160" t="s">
        <v>111</v>
      </c>
      <c r="C9" s="167">
        <v>1992</v>
      </c>
      <c r="D9" s="162" t="s">
        <v>34</v>
      </c>
      <c r="E9" s="86">
        <v>60.3</v>
      </c>
      <c r="F9" s="42">
        <v>72</v>
      </c>
      <c r="G9" s="43">
        <v>76</v>
      </c>
      <c r="H9" s="43">
        <v>80</v>
      </c>
      <c r="I9" s="79">
        <f>MAX(F9:H9)</f>
        <v>80</v>
      </c>
      <c r="J9" s="65">
        <v>90</v>
      </c>
      <c r="K9" s="11">
        <v>92</v>
      </c>
      <c r="L9" s="11">
        <v>96</v>
      </c>
      <c r="M9" s="36">
        <f>MAX(J9:L9)</f>
        <v>96</v>
      </c>
      <c r="N9" s="37">
        <f>SUM(I9,M9)</f>
        <v>176</v>
      </c>
      <c r="O9" s="54"/>
      <c r="P9" s="38">
        <f>N9*10^(0.784780654*(LOG10(E9/173.961))^2)</f>
        <v>258.0295454725883</v>
      </c>
      <c r="Q9" s="47" t="s">
        <v>167</v>
      </c>
      <c r="R9" s="40"/>
    </row>
    <row r="10" spans="1:18" s="2" customFormat="1" ht="18.75" customHeight="1">
      <c r="A10" s="159">
        <v>2</v>
      </c>
      <c r="B10" s="161" t="s">
        <v>41</v>
      </c>
      <c r="C10" s="168">
        <v>1994</v>
      </c>
      <c r="D10" s="163" t="s">
        <v>29</v>
      </c>
      <c r="E10" s="164">
        <v>61.9</v>
      </c>
      <c r="F10" s="65">
        <v>75</v>
      </c>
      <c r="G10" s="11">
        <v>79</v>
      </c>
      <c r="H10" s="29">
        <v>82</v>
      </c>
      <c r="I10" s="81">
        <f>MAX(F10:H10)</f>
        <v>82</v>
      </c>
      <c r="J10" s="65">
        <v>90</v>
      </c>
      <c r="K10" s="117" t="s">
        <v>114</v>
      </c>
      <c r="L10" s="11">
        <v>94</v>
      </c>
      <c r="M10" s="36">
        <f>MAX(J10:L10)</f>
        <v>94</v>
      </c>
      <c r="N10" s="37">
        <f>SUM(I10,M10)</f>
        <v>176</v>
      </c>
      <c r="O10" s="152"/>
      <c r="P10" s="153">
        <f>N10*10^(0.784780654*(LOG10(E10/173.961))^2)</f>
        <v>253.25441179734494</v>
      </c>
      <c r="Q10" s="111" t="s">
        <v>168</v>
      </c>
      <c r="R10" s="40"/>
    </row>
    <row r="11" spans="1:19" ht="19.5" customHeight="1">
      <c r="A11" s="91">
        <v>3</v>
      </c>
      <c r="B11" s="102" t="s">
        <v>39</v>
      </c>
      <c r="C11" s="168">
        <v>1995</v>
      </c>
      <c r="D11" s="92" t="s">
        <v>34</v>
      </c>
      <c r="E11" s="95">
        <v>60.5</v>
      </c>
      <c r="F11" s="65">
        <v>67</v>
      </c>
      <c r="G11" s="11">
        <v>71</v>
      </c>
      <c r="H11" s="11">
        <v>73</v>
      </c>
      <c r="I11" s="81">
        <f>MAX(F11:H11)</f>
        <v>73</v>
      </c>
      <c r="J11" s="65">
        <v>85</v>
      </c>
      <c r="K11" s="11">
        <v>90</v>
      </c>
      <c r="L11" s="120">
        <v>93</v>
      </c>
      <c r="M11" s="36">
        <f>MAX(J11:L11)</f>
        <v>93</v>
      </c>
      <c r="N11" s="37">
        <f>SUM(I11,M11)</f>
        <v>166</v>
      </c>
      <c r="O11" s="54"/>
      <c r="P11" s="38">
        <f>N11*10^(0.784780654*(LOG10(E11/173.961))^2)</f>
        <v>242.7883805100283</v>
      </c>
      <c r="Q11" s="47" t="s">
        <v>167</v>
      </c>
      <c r="R11" s="41"/>
      <c r="S11"/>
    </row>
    <row r="12" spans="1:19" ht="19.5" customHeight="1">
      <c r="A12" s="91">
        <v>4</v>
      </c>
      <c r="B12" s="102" t="s">
        <v>40</v>
      </c>
      <c r="C12" s="168">
        <v>1996</v>
      </c>
      <c r="D12" s="92" t="s">
        <v>31</v>
      </c>
      <c r="E12" s="99">
        <v>59.2</v>
      </c>
      <c r="F12" s="42">
        <v>67</v>
      </c>
      <c r="G12" s="43">
        <v>70</v>
      </c>
      <c r="H12" s="117" t="s">
        <v>112</v>
      </c>
      <c r="I12" s="81">
        <f>MAX(F12:H12)</f>
        <v>70</v>
      </c>
      <c r="J12" s="65">
        <v>85</v>
      </c>
      <c r="K12" s="11"/>
      <c r="L12" s="11"/>
      <c r="M12" s="36">
        <f>MAX(J12:L12)</f>
        <v>85</v>
      </c>
      <c r="N12" s="37">
        <f>SUM(I12,M12)</f>
        <v>155</v>
      </c>
      <c r="O12" s="54"/>
      <c r="P12" s="38">
        <f>N12*10^(0.784780654*(LOG10(E12/173.961))^2)</f>
        <v>230.310182896963</v>
      </c>
      <c r="Q12" s="47" t="s">
        <v>169</v>
      </c>
      <c r="R12" s="41"/>
      <c r="S12"/>
    </row>
    <row r="13" spans="1:19" ht="19.5" customHeight="1">
      <c r="A13" s="91">
        <v>5</v>
      </c>
      <c r="B13" s="102" t="s">
        <v>42</v>
      </c>
      <c r="C13" s="168">
        <v>1992</v>
      </c>
      <c r="D13" s="92" t="s">
        <v>43</v>
      </c>
      <c r="E13" s="99">
        <v>65.1</v>
      </c>
      <c r="F13" s="42">
        <v>50</v>
      </c>
      <c r="G13" s="43">
        <v>54</v>
      </c>
      <c r="H13" s="117" t="s">
        <v>110</v>
      </c>
      <c r="I13" s="81">
        <f>MAX(F13:H13)</f>
        <v>54</v>
      </c>
      <c r="J13" s="65">
        <v>62</v>
      </c>
      <c r="K13" s="11">
        <v>66</v>
      </c>
      <c r="L13" s="117" t="s">
        <v>113</v>
      </c>
      <c r="M13" s="36">
        <f>MAX(J13:L13)</f>
        <v>66</v>
      </c>
      <c r="N13" s="37">
        <f>SUM(I13,M13)</f>
        <v>120</v>
      </c>
      <c r="O13" s="54"/>
      <c r="P13" s="38">
        <f>N13*10^(0.784780654*(LOG10(E13/173.961))^2)</f>
        <v>166.7949941568375</v>
      </c>
      <c r="Q13" s="47" t="s">
        <v>170</v>
      </c>
      <c r="R13" s="41"/>
      <c r="S13"/>
    </row>
    <row r="14" spans="1:19" ht="19.5" customHeight="1">
      <c r="A14" s="126"/>
      <c r="B14" s="127"/>
      <c r="C14" s="126"/>
      <c r="D14" s="127"/>
      <c r="E14" s="131"/>
      <c r="F14" s="74"/>
      <c r="G14" s="12"/>
      <c r="H14" s="12"/>
      <c r="I14" s="16"/>
      <c r="J14" s="135"/>
      <c r="K14" s="12"/>
      <c r="L14" s="12"/>
      <c r="M14" s="80"/>
      <c r="N14" s="130"/>
      <c r="O14" s="165"/>
      <c r="P14" s="166"/>
      <c r="Q14" s="128"/>
      <c r="R14" s="41"/>
      <c r="S14"/>
    </row>
    <row r="15" ht="15">
      <c r="S15" s="6"/>
    </row>
    <row r="16" spans="2:19" ht="12.75">
      <c r="B16" s="27" t="s">
        <v>25</v>
      </c>
      <c r="H16" s="30"/>
      <c r="I16" s="31"/>
      <c r="J16" s="32"/>
      <c r="K16" s="31" t="s">
        <v>24</v>
      </c>
      <c r="L16" s="32"/>
      <c r="M16" s="32"/>
      <c r="N16" s="32"/>
      <c r="O16" s="32"/>
      <c r="S16" s="3"/>
    </row>
    <row r="18" ht="12.75">
      <c r="T18" s="5"/>
    </row>
    <row r="19" ht="12.75">
      <c r="T19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0.98" bottom="0.3900000000000000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3.28125" style="14" customWidth="1"/>
    <col min="2" max="2" width="22.421875" style="0" customWidth="1"/>
    <col min="3" max="3" width="9.8515625" style="14" bestFit="1" customWidth="1"/>
    <col min="4" max="4" width="10.8515625" style="1" customWidth="1"/>
    <col min="5" max="5" width="5.8515625" style="1" customWidth="1"/>
    <col min="6" max="7" width="4.8515625" style="14" customWidth="1"/>
    <col min="8" max="8" width="4.7109375" style="14" customWidth="1"/>
    <col min="9" max="9" width="6.8515625" style="14" customWidth="1"/>
    <col min="10" max="11" width="4.8515625" style="14" customWidth="1"/>
    <col min="12" max="12" width="4.421875" style="14" customWidth="1"/>
    <col min="13" max="13" width="5.7109375" style="14" customWidth="1"/>
    <col min="14" max="14" width="7.57421875" style="14" customWidth="1"/>
    <col min="15" max="15" width="6.00390625" style="14" customWidth="1"/>
    <col min="16" max="16" width="11.421875" style="14" customWidth="1"/>
    <col min="17" max="17" width="14.14062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17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14" t="s">
        <v>9</v>
      </c>
      <c r="K6" s="214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06" t="s">
        <v>1</v>
      </c>
      <c r="C7" s="208" t="s">
        <v>0</v>
      </c>
      <c r="D7" s="223" t="s">
        <v>8</v>
      </c>
      <c r="E7" s="187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39" t="s">
        <v>13</v>
      </c>
      <c r="S7"/>
    </row>
    <row r="8" spans="1:18" s="2" customFormat="1" ht="15" customHeight="1">
      <c r="A8" s="208"/>
      <c r="B8" s="206"/>
      <c r="C8" s="208"/>
      <c r="D8" s="210"/>
      <c r="E8" s="18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40"/>
    </row>
    <row r="9" spans="1:18" s="2" customFormat="1" ht="15" customHeight="1">
      <c r="A9" s="94">
        <v>1</v>
      </c>
      <c r="B9" s="101" t="s">
        <v>45</v>
      </c>
      <c r="C9" s="92" t="s">
        <v>32</v>
      </c>
      <c r="D9" s="94">
        <v>1992</v>
      </c>
      <c r="E9" s="100">
        <v>69</v>
      </c>
      <c r="F9" s="76">
        <v>107</v>
      </c>
      <c r="G9" s="117" t="s">
        <v>121</v>
      </c>
      <c r="H9" s="11">
        <v>114</v>
      </c>
      <c r="I9" s="81">
        <f aca="true" t="shared" si="0" ref="I9:I18">MAX(F9:H9)</f>
        <v>114</v>
      </c>
      <c r="J9" s="65">
        <v>128</v>
      </c>
      <c r="K9" s="11">
        <v>133</v>
      </c>
      <c r="L9" s="117" t="s">
        <v>128</v>
      </c>
      <c r="M9" s="36">
        <f aca="true" t="shared" si="1" ref="M9:M18">MAX(J9:L9)</f>
        <v>133</v>
      </c>
      <c r="N9" s="37">
        <f aca="true" t="shared" si="2" ref="N9:N18">SUM(I9,M9)</f>
        <v>247</v>
      </c>
      <c r="O9" s="152"/>
      <c r="P9" s="153">
        <f aca="true" t="shared" si="3" ref="P9:P18">N9*10^(0.784780654*(LOG10(E9/173.961))^2)</f>
        <v>330.57511228817174</v>
      </c>
      <c r="Q9" s="47" t="s">
        <v>171</v>
      </c>
      <c r="R9" s="40"/>
    </row>
    <row r="10" spans="1:18" s="2" customFormat="1" ht="15" customHeight="1">
      <c r="A10" s="93">
        <v>2</v>
      </c>
      <c r="B10" s="101" t="s">
        <v>46</v>
      </c>
      <c r="C10" s="92" t="s">
        <v>47</v>
      </c>
      <c r="D10" s="92">
        <v>1994</v>
      </c>
      <c r="E10" s="96">
        <v>68.3</v>
      </c>
      <c r="F10" s="88">
        <v>86</v>
      </c>
      <c r="G10" s="44">
        <v>95</v>
      </c>
      <c r="H10" s="44">
        <v>100</v>
      </c>
      <c r="I10" s="81">
        <f t="shared" si="0"/>
        <v>100</v>
      </c>
      <c r="J10" s="75">
        <v>110</v>
      </c>
      <c r="K10" s="117" t="s">
        <v>126</v>
      </c>
      <c r="L10" s="117" t="s">
        <v>127</v>
      </c>
      <c r="M10" s="36">
        <f t="shared" si="1"/>
        <v>110</v>
      </c>
      <c r="N10" s="37">
        <f t="shared" si="2"/>
        <v>210</v>
      </c>
      <c r="O10" s="54"/>
      <c r="P10" s="38">
        <f t="shared" si="3"/>
        <v>282.8780672948235</v>
      </c>
      <c r="Q10" s="47" t="s">
        <v>172</v>
      </c>
      <c r="R10" s="40"/>
    </row>
    <row r="11" spans="1:19" ht="15" customHeight="1">
      <c r="A11" s="91">
        <v>3</v>
      </c>
      <c r="B11" s="123" t="s">
        <v>117</v>
      </c>
      <c r="C11" s="92" t="s">
        <v>34</v>
      </c>
      <c r="D11" s="92">
        <v>1996</v>
      </c>
      <c r="E11" s="99">
        <v>65.4</v>
      </c>
      <c r="F11" s="42">
        <v>78</v>
      </c>
      <c r="G11" s="43">
        <v>83</v>
      </c>
      <c r="H11" s="117" t="s">
        <v>122</v>
      </c>
      <c r="I11" s="79">
        <f t="shared" si="0"/>
        <v>83</v>
      </c>
      <c r="J11" s="65">
        <v>95</v>
      </c>
      <c r="K11" s="117" t="s">
        <v>109</v>
      </c>
      <c r="L11" s="11">
        <v>105</v>
      </c>
      <c r="M11" s="36">
        <f t="shared" si="1"/>
        <v>105</v>
      </c>
      <c r="N11" s="37">
        <f t="shared" si="2"/>
        <v>188</v>
      </c>
      <c r="O11" s="54"/>
      <c r="P11" s="38">
        <f t="shared" si="3"/>
        <v>260.5103098837586</v>
      </c>
      <c r="Q11" s="47" t="s">
        <v>167</v>
      </c>
      <c r="R11" s="41"/>
      <c r="S11"/>
    </row>
    <row r="12" spans="1:19" ht="15" customHeight="1">
      <c r="A12" s="91">
        <v>4</v>
      </c>
      <c r="B12" s="101" t="s">
        <v>48</v>
      </c>
      <c r="C12" s="92" t="s">
        <v>36</v>
      </c>
      <c r="D12" s="92">
        <v>1995</v>
      </c>
      <c r="E12" s="103">
        <v>66.1</v>
      </c>
      <c r="F12" s="84">
        <v>70</v>
      </c>
      <c r="G12" s="73">
        <v>75</v>
      </c>
      <c r="H12" s="73">
        <v>78</v>
      </c>
      <c r="I12" s="81">
        <f t="shared" si="0"/>
        <v>78</v>
      </c>
      <c r="J12" s="75">
        <v>90</v>
      </c>
      <c r="K12" s="73">
        <v>95</v>
      </c>
      <c r="L12" s="73">
        <v>100</v>
      </c>
      <c r="M12" s="36">
        <f t="shared" si="1"/>
        <v>100</v>
      </c>
      <c r="N12" s="37">
        <f t="shared" si="2"/>
        <v>178</v>
      </c>
      <c r="O12" s="54"/>
      <c r="P12" s="38">
        <f t="shared" si="3"/>
        <v>244.91785672022635</v>
      </c>
      <c r="Q12" s="47" t="s">
        <v>164</v>
      </c>
      <c r="R12" s="41"/>
      <c r="S12"/>
    </row>
    <row r="13" spans="1:19" ht="15" customHeight="1">
      <c r="A13" s="91">
        <v>5</v>
      </c>
      <c r="B13" s="101" t="s">
        <v>51</v>
      </c>
      <c r="C13" s="92" t="s">
        <v>43</v>
      </c>
      <c r="D13" s="92">
        <v>1995</v>
      </c>
      <c r="E13" s="97">
        <v>66.7</v>
      </c>
      <c r="F13" s="75">
        <v>68</v>
      </c>
      <c r="G13" s="73">
        <v>72</v>
      </c>
      <c r="H13" s="73">
        <v>74</v>
      </c>
      <c r="I13" s="79">
        <f t="shared" si="0"/>
        <v>74</v>
      </c>
      <c r="J13" s="75">
        <v>90</v>
      </c>
      <c r="K13" s="73">
        <v>95</v>
      </c>
      <c r="L13" s="117" t="s">
        <v>125</v>
      </c>
      <c r="M13" s="36">
        <f t="shared" si="1"/>
        <v>95</v>
      </c>
      <c r="N13" s="37">
        <f t="shared" si="2"/>
        <v>169</v>
      </c>
      <c r="O13" s="54"/>
      <c r="P13" s="38">
        <f t="shared" si="3"/>
        <v>231.15893597844618</v>
      </c>
      <c r="Q13" s="47" t="s">
        <v>170</v>
      </c>
      <c r="R13" s="41"/>
      <c r="S13"/>
    </row>
    <row r="14" spans="1:19" ht="15" customHeight="1">
      <c r="A14" s="91">
        <v>6</v>
      </c>
      <c r="B14" s="101" t="s">
        <v>44</v>
      </c>
      <c r="C14" s="92" t="s">
        <v>32</v>
      </c>
      <c r="D14" s="92">
        <v>1997</v>
      </c>
      <c r="E14" s="170">
        <v>67.9</v>
      </c>
      <c r="F14" s="90">
        <v>70</v>
      </c>
      <c r="G14" s="87">
        <v>73</v>
      </c>
      <c r="H14" s="87">
        <v>76</v>
      </c>
      <c r="I14" s="81">
        <f t="shared" si="0"/>
        <v>76</v>
      </c>
      <c r="J14" s="74">
        <v>81</v>
      </c>
      <c r="K14" s="12">
        <v>86</v>
      </c>
      <c r="L14" s="12">
        <v>88</v>
      </c>
      <c r="M14" s="36">
        <f t="shared" si="1"/>
        <v>88</v>
      </c>
      <c r="N14" s="37">
        <f t="shared" si="2"/>
        <v>164</v>
      </c>
      <c r="O14" s="54"/>
      <c r="P14" s="38">
        <f t="shared" si="3"/>
        <v>221.7454003980759</v>
      </c>
      <c r="Q14" s="64" t="s">
        <v>171</v>
      </c>
      <c r="R14" s="41"/>
      <c r="S14"/>
    </row>
    <row r="15" spans="1:19" ht="15" customHeight="1">
      <c r="A15" s="91">
        <v>7</v>
      </c>
      <c r="B15" s="123" t="s">
        <v>50</v>
      </c>
      <c r="C15" s="92" t="s">
        <v>43</v>
      </c>
      <c r="D15" s="92">
        <v>1997</v>
      </c>
      <c r="E15" s="98">
        <v>68.3</v>
      </c>
      <c r="F15" s="45">
        <v>68</v>
      </c>
      <c r="G15" s="117" t="s">
        <v>118</v>
      </c>
      <c r="H15" s="117" t="s">
        <v>118</v>
      </c>
      <c r="I15" s="79">
        <f t="shared" si="0"/>
        <v>68</v>
      </c>
      <c r="J15" s="75">
        <v>85</v>
      </c>
      <c r="K15" s="73">
        <v>90</v>
      </c>
      <c r="L15" s="73">
        <v>92</v>
      </c>
      <c r="M15" s="36">
        <f t="shared" si="1"/>
        <v>92</v>
      </c>
      <c r="N15" s="37">
        <f t="shared" si="2"/>
        <v>160</v>
      </c>
      <c r="O15" s="54"/>
      <c r="P15" s="38">
        <f t="shared" si="3"/>
        <v>215.52614651034173</v>
      </c>
      <c r="Q15" s="47" t="s">
        <v>170</v>
      </c>
      <c r="R15" s="41"/>
      <c r="S15"/>
    </row>
    <row r="16" spans="1:20" ht="15" customHeight="1">
      <c r="A16" s="91">
        <v>8</v>
      </c>
      <c r="B16" s="101" t="s">
        <v>49</v>
      </c>
      <c r="C16" s="92" t="s">
        <v>31</v>
      </c>
      <c r="D16" s="92">
        <v>1995</v>
      </c>
      <c r="E16" s="95">
        <v>64.7</v>
      </c>
      <c r="F16" s="65">
        <v>70</v>
      </c>
      <c r="G16" s="117" t="s">
        <v>120</v>
      </c>
      <c r="H16" s="117" t="s">
        <v>120</v>
      </c>
      <c r="I16" s="79">
        <f t="shared" si="0"/>
        <v>70</v>
      </c>
      <c r="J16" s="65">
        <v>85</v>
      </c>
      <c r="K16" s="117" t="s">
        <v>124</v>
      </c>
      <c r="L16" s="11">
        <v>88</v>
      </c>
      <c r="M16" s="36">
        <f t="shared" si="1"/>
        <v>88</v>
      </c>
      <c r="N16" s="37">
        <f t="shared" si="2"/>
        <v>158</v>
      </c>
      <c r="O16" s="54"/>
      <c r="P16" s="38">
        <f t="shared" si="3"/>
        <v>220.5250202346246</v>
      </c>
      <c r="Q16" s="47" t="s">
        <v>174</v>
      </c>
      <c r="R16" s="41"/>
      <c r="S16"/>
      <c r="T16" s="4"/>
    </row>
    <row r="17" spans="1:20" ht="15" customHeight="1">
      <c r="A17" s="91">
        <v>9</v>
      </c>
      <c r="B17" s="123" t="s">
        <v>115</v>
      </c>
      <c r="C17" s="124" t="s">
        <v>31</v>
      </c>
      <c r="D17" s="92">
        <v>1997</v>
      </c>
      <c r="E17" s="95">
        <v>66.8</v>
      </c>
      <c r="F17" s="118" t="s">
        <v>119</v>
      </c>
      <c r="G17" s="117" t="s">
        <v>119</v>
      </c>
      <c r="H17" s="11">
        <v>60</v>
      </c>
      <c r="I17" s="79">
        <f t="shared" si="0"/>
        <v>60</v>
      </c>
      <c r="J17" s="65">
        <v>75</v>
      </c>
      <c r="K17" s="11">
        <v>80</v>
      </c>
      <c r="L17" s="117" t="s">
        <v>123</v>
      </c>
      <c r="M17" s="36">
        <f t="shared" si="1"/>
        <v>80</v>
      </c>
      <c r="N17" s="37">
        <f t="shared" si="2"/>
        <v>140</v>
      </c>
      <c r="O17" s="54"/>
      <c r="P17" s="38">
        <f t="shared" si="3"/>
        <v>191.30538598314274</v>
      </c>
      <c r="Q17" s="47" t="s">
        <v>174</v>
      </c>
      <c r="R17" s="41"/>
      <c r="S17"/>
      <c r="T17" s="4"/>
    </row>
    <row r="18" spans="1:20" ht="15" customHeight="1">
      <c r="A18" s="91">
        <v>10</v>
      </c>
      <c r="B18" s="115" t="s">
        <v>38</v>
      </c>
      <c r="C18" s="169" t="s">
        <v>116</v>
      </c>
      <c r="D18" s="42">
        <v>1998</v>
      </c>
      <c r="E18" s="143">
        <v>64.9</v>
      </c>
      <c r="F18" s="125" t="s">
        <v>173</v>
      </c>
      <c r="G18" s="117"/>
      <c r="H18" s="117"/>
      <c r="I18" s="79">
        <f t="shared" si="0"/>
        <v>0</v>
      </c>
      <c r="J18" s="76">
        <v>45</v>
      </c>
      <c r="K18" s="117" t="s">
        <v>106</v>
      </c>
      <c r="L18" s="11">
        <v>50</v>
      </c>
      <c r="M18" s="36">
        <f t="shared" si="1"/>
        <v>50</v>
      </c>
      <c r="N18" s="37">
        <f t="shared" si="2"/>
        <v>50</v>
      </c>
      <c r="O18" s="54"/>
      <c r="P18" s="38">
        <f t="shared" si="3"/>
        <v>69.64155947985236</v>
      </c>
      <c r="Q18" s="47" t="s">
        <v>171</v>
      </c>
      <c r="R18" s="41"/>
      <c r="S18"/>
      <c r="T18" s="4"/>
    </row>
    <row r="19" spans="2:20" ht="15">
      <c r="B19" s="27" t="s">
        <v>25</v>
      </c>
      <c r="H19" s="30"/>
      <c r="I19" s="31"/>
      <c r="J19" s="32"/>
      <c r="K19" s="31" t="s">
        <v>24</v>
      </c>
      <c r="L19" s="32"/>
      <c r="M19" s="32"/>
      <c r="N19" s="32"/>
      <c r="O19" s="32"/>
      <c r="S19" s="6"/>
      <c r="T19" s="4"/>
    </row>
    <row r="20" spans="19:20" ht="12.75">
      <c r="S20" s="3"/>
      <c r="T20" s="4"/>
    </row>
    <row r="21" ht="12.75">
      <c r="T21" s="4"/>
    </row>
    <row r="22" ht="12.75">
      <c r="T22" s="4"/>
    </row>
    <row r="23" ht="12.75">
      <c r="T23" s="4"/>
    </row>
    <row r="24" ht="12.75">
      <c r="T24" s="4"/>
    </row>
    <row r="25" ht="12.75">
      <c r="T25" s="4"/>
    </row>
    <row r="26" ht="12.75">
      <c r="T26" s="4"/>
    </row>
    <row r="27" ht="12.75">
      <c r="T27" s="4"/>
    </row>
    <row r="28" ht="12.75">
      <c r="T28" s="4"/>
    </row>
    <row r="29" ht="12.75">
      <c r="T29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55" top="1.18" bottom="0.790000000000000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3.28125" style="14" customWidth="1"/>
    <col min="2" max="2" width="20.28125" style="0" customWidth="1"/>
    <col min="3" max="3" width="9.8515625" style="14" bestFit="1" customWidth="1"/>
    <col min="4" max="4" width="15.00390625" style="1" customWidth="1"/>
    <col min="5" max="5" width="6.00390625" style="1" customWidth="1"/>
    <col min="6" max="7" width="4.8515625" style="14" customWidth="1"/>
    <col min="8" max="8" width="4.7109375" style="14" customWidth="1"/>
    <col min="9" max="9" width="6.421875" style="14" customWidth="1"/>
    <col min="10" max="12" width="4.8515625" style="14" customWidth="1"/>
    <col min="13" max="13" width="5.7109375" style="14" customWidth="1"/>
    <col min="14" max="14" width="7.421875" style="14" customWidth="1"/>
    <col min="15" max="15" width="6.140625" style="14" customWidth="1"/>
    <col min="16" max="16" width="11.00390625" style="14" customWidth="1"/>
    <col min="17" max="17" width="18.851562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18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14" t="s">
        <v>9</v>
      </c>
      <c r="K6" s="214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06" t="s">
        <v>1</v>
      </c>
      <c r="C7" s="208" t="s">
        <v>0</v>
      </c>
      <c r="D7" s="223" t="s">
        <v>8</v>
      </c>
      <c r="E7" s="226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39" t="s">
        <v>13</v>
      </c>
      <c r="S7"/>
    </row>
    <row r="8" spans="1:18" s="2" customFormat="1" ht="15" customHeight="1">
      <c r="A8" s="208"/>
      <c r="B8" s="206"/>
      <c r="C8" s="208"/>
      <c r="D8" s="210"/>
      <c r="E8" s="226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40"/>
    </row>
    <row r="9" spans="1:18" s="2" customFormat="1" ht="15" customHeight="1">
      <c r="A9" s="94">
        <v>1</v>
      </c>
      <c r="B9" s="94" t="s">
        <v>56</v>
      </c>
      <c r="C9" s="94">
        <v>1991</v>
      </c>
      <c r="D9" s="94" t="s">
        <v>54</v>
      </c>
      <c r="E9" s="189">
        <v>74.4</v>
      </c>
      <c r="F9" s="42">
        <v>107</v>
      </c>
      <c r="G9" s="43">
        <v>112</v>
      </c>
      <c r="H9" s="46">
        <v>120</v>
      </c>
      <c r="I9" s="79">
        <f aca="true" t="shared" si="0" ref="I9:I14">MAX(F9:H9)</f>
        <v>120</v>
      </c>
      <c r="J9" s="65">
        <v>135</v>
      </c>
      <c r="K9" s="11">
        <v>143</v>
      </c>
      <c r="L9" s="11"/>
      <c r="M9" s="36">
        <f aca="true" t="shared" si="1" ref="M9:M14">MAX(J9:L9)</f>
        <v>143</v>
      </c>
      <c r="N9" s="37">
        <f aca="true" t="shared" si="2" ref="N9:N14">SUM(I9,M9)</f>
        <v>263</v>
      </c>
      <c r="O9" s="152"/>
      <c r="P9" s="153">
        <f aca="true" t="shared" si="3" ref="P9:P14">N9*10^(0.784780654*(LOG10(E9/173.961))^2)</f>
        <v>336.31185469756434</v>
      </c>
      <c r="Q9" s="47" t="s">
        <v>178</v>
      </c>
      <c r="R9" s="40"/>
    </row>
    <row r="10" spans="1:20" s="2" customFormat="1" ht="15" customHeight="1">
      <c r="A10" s="93">
        <v>2</v>
      </c>
      <c r="B10" s="94" t="s">
        <v>55</v>
      </c>
      <c r="C10" s="94">
        <v>1992</v>
      </c>
      <c r="D10" s="94" t="s">
        <v>31</v>
      </c>
      <c r="E10" s="101">
        <v>70.9</v>
      </c>
      <c r="F10" s="65">
        <v>100</v>
      </c>
      <c r="G10" s="11">
        <v>105</v>
      </c>
      <c r="H10" s="11"/>
      <c r="I10" s="79">
        <f t="shared" si="0"/>
        <v>105</v>
      </c>
      <c r="J10" s="65">
        <v>115</v>
      </c>
      <c r="K10" s="11">
        <v>120</v>
      </c>
      <c r="L10" s="11"/>
      <c r="M10" s="36">
        <f t="shared" si="1"/>
        <v>120</v>
      </c>
      <c r="N10" s="37">
        <f t="shared" si="2"/>
        <v>225</v>
      </c>
      <c r="O10" s="54"/>
      <c r="P10" s="38">
        <f t="shared" si="3"/>
        <v>296.09339818002235</v>
      </c>
      <c r="Q10" s="47" t="s">
        <v>174</v>
      </c>
      <c r="R10" s="40"/>
      <c r="T10" s="67"/>
    </row>
    <row r="11" spans="1:20" ht="15" customHeight="1">
      <c r="A11" s="91">
        <v>3</v>
      </c>
      <c r="B11" s="92" t="s">
        <v>52</v>
      </c>
      <c r="C11" s="92">
        <v>1994</v>
      </c>
      <c r="D11" s="92" t="s">
        <v>27</v>
      </c>
      <c r="E11" s="101">
        <v>73</v>
      </c>
      <c r="F11" s="45">
        <v>87</v>
      </c>
      <c r="G11" s="44">
        <v>91</v>
      </c>
      <c r="H11" s="44">
        <v>93</v>
      </c>
      <c r="I11" s="81">
        <f t="shared" si="0"/>
        <v>93</v>
      </c>
      <c r="J11" s="75">
        <v>114</v>
      </c>
      <c r="K11" s="117" t="s">
        <v>133</v>
      </c>
      <c r="L11" s="73">
        <v>118</v>
      </c>
      <c r="M11" s="36">
        <f t="shared" si="1"/>
        <v>118</v>
      </c>
      <c r="N11" s="37">
        <f t="shared" si="2"/>
        <v>211</v>
      </c>
      <c r="O11" s="54"/>
      <c r="P11" s="38">
        <f t="shared" si="3"/>
        <v>272.834264561948</v>
      </c>
      <c r="Q11" s="47" t="s">
        <v>175</v>
      </c>
      <c r="R11" s="41"/>
      <c r="S11"/>
      <c r="T11" s="67"/>
    </row>
    <row r="12" spans="1:20" ht="15" customHeight="1">
      <c r="A12" s="91">
        <v>4</v>
      </c>
      <c r="B12" s="92" t="s">
        <v>60</v>
      </c>
      <c r="C12" s="92">
        <v>1982</v>
      </c>
      <c r="D12" s="92" t="s">
        <v>58</v>
      </c>
      <c r="E12" s="101">
        <v>71.2</v>
      </c>
      <c r="F12" s="65">
        <v>85</v>
      </c>
      <c r="G12" s="11">
        <v>90</v>
      </c>
      <c r="H12" s="119" t="s">
        <v>130</v>
      </c>
      <c r="I12" s="79">
        <f t="shared" si="0"/>
        <v>90</v>
      </c>
      <c r="J12" s="65">
        <v>110</v>
      </c>
      <c r="K12" s="117" t="s">
        <v>131</v>
      </c>
      <c r="L12" s="117" t="s">
        <v>134</v>
      </c>
      <c r="M12" s="36">
        <f t="shared" si="1"/>
        <v>110</v>
      </c>
      <c r="N12" s="37">
        <f t="shared" si="2"/>
        <v>200</v>
      </c>
      <c r="O12" s="54"/>
      <c r="P12" s="38">
        <f t="shared" si="3"/>
        <v>262.5166802458609</v>
      </c>
      <c r="Q12" s="47" t="s">
        <v>166</v>
      </c>
      <c r="R12" s="41"/>
      <c r="S12"/>
      <c r="T12" s="67"/>
    </row>
    <row r="13" spans="1:20" ht="15" customHeight="1">
      <c r="A13" s="91">
        <v>5</v>
      </c>
      <c r="B13" s="92" t="s">
        <v>59</v>
      </c>
      <c r="C13" s="92">
        <v>1995</v>
      </c>
      <c r="D13" s="92" t="s">
        <v>58</v>
      </c>
      <c r="E13" s="101">
        <v>76.6</v>
      </c>
      <c r="F13" s="42">
        <v>83</v>
      </c>
      <c r="G13" s="117" t="s">
        <v>129</v>
      </c>
      <c r="H13" s="46">
        <v>87</v>
      </c>
      <c r="I13" s="79">
        <f t="shared" si="0"/>
        <v>87</v>
      </c>
      <c r="J13" s="76">
        <v>105</v>
      </c>
      <c r="K13" s="117" t="s">
        <v>132</v>
      </c>
      <c r="L13" s="117" t="s">
        <v>132</v>
      </c>
      <c r="M13" s="36">
        <f t="shared" si="1"/>
        <v>105</v>
      </c>
      <c r="N13" s="37">
        <f t="shared" si="2"/>
        <v>192</v>
      </c>
      <c r="O13" s="54"/>
      <c r="P13" s="38">
        <f t="shared" si="3"/>
        <v>241.48263348876745</v>
      </c>
      <c r="Q13" s="47" t="s">
        <v>166</v>
      </c>
      <c r="R13" s="41"/>
      <c r="S13"/>
      <c r="T13" s="67"/>
    </row>
    <row r="14" spans="1:20" ht="15" customHeight="1">
      <c r="A14" s="91">
        <v>6</v>
      </c>
      <c r="B14" s="92" t="s">
        <v>57</v>
      </c>
      <c r="C14" s="92">
        <v>1995</v>
      </c>
      <c r="D14" s="92" t="s">
        <v>58</v>
      </c>
      <c r="E14" s="101">
        <v>77</v>
      </c>
      <c r="F14" s="65">
        <v>70</v>
      </c>
      <c r="G14" s="11">
        <v>74</v>
      </c>
      <c r="H14" s="11">
        <v>77</v>
      </c>
      <c r="I14" s="81">
        <f t="shared" si="0"/>
        <v>77</v>
      </c>
      <c r="J14" s="76">
        <v>90</v>
      </c>
      <c r="K14" s="11">
        <v>95</v>
      </c>
      <c r="L14" s="117" t="s">
        <v>108</v>
      </c>
      <c r="M14" s="36">
        <f t="shared" si="1"/>
        <v>95</v>
      </c>
      <c r="N14" s="37">
        <f t="shared" si="2"/>
        <v>172</v>
      </c>
      <c r="O14" s="54"/>
      <c r="P14" s="38">
        <f t="shared" si="3"/>
        <v>215.7011426874944</v>
      </c>
      <c r="Q14" s="47" t="s">
        <v>166</v>
      </c>
      <c r="R14" s="41"/>
      <c r="S14"/>
      <c r="T14" s="67"/>
    </row>
    <row r="15" spans="15:19" ht="15.75">
      <c r="O15" s="66"/>
      <c r="S15" s="6"/>
    </row>
    <row r="16" spans="2:19" ht="15.75">
      <c r="B16" s="27" t="s">
        <v>25</v>
      </c>
      <c r="H16" s="30"/>
      <c r="I16" s="31"/>
      <c r="J16" s="32"/>
      <c r="K16" s="31" t="s">
        <v>24</v>
      </c>
      <c r="L16" s="32"/>
      <c r="M16" s="32"/>
      <c r="N16" s="32"/>
      <c r="O16" s="67"/>
      <c r="S16" s="3"/>
    </row>
    <row r="18" ht="12.75">
      <c r="T18" s="5"/>
    </row>
    <row r="19" ht="12.75">
      <c r="T19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0.7900000000000001" bottom="0.2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Q17" sqref="Q17"/>
    </sheetView>
  </sheetViews>
  <sheetFormatPr defaultColWidth="11.421875" defaultRowHeight="12.75"/>
  <cols>
    <col min="1" max="1" width="3.57421875" style="14" customWidth="1"/>
    <col min="2" max="2" width="23.28125" style="0" customWidth="1"/>
    <col min="3" max="3" width="9.8515625" style="14" bestFit="1" customWidth="1"/>
    <col min="4" max="4" width="10.8515625" style="1" customWidth="1"/>
    <col min="5" max="5" width="5.8515625" style="1" customWidth="1"/>
    <col min="6" max="8" width="4.8515625" style="14" customWidth="1"/>
    <col min="9" max="9" width="5.8515625" style="14" customWidth="1"/>
    <col min="10" max="11" width="4.8515625" style="14" customWidth="1"/>
    <col min="12" max="12" width="4.421875" style="14" customWidth="1"/>
    <col min="13" max="13" width="5.8515625" style="14" customWidth="1"/>
    <col min="14" max="14" width="7.28125" style="14" customWidth="1"/>
    <col min="15" max="15" width="6.421875" style="14" customWidth="1"/>
    <col min="16" max="16" width="11.28125" style="14" customWidth="1"/>
    <col min="17" max="17" width="19.42187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19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14" t="s">
        <v>9</v>
      </c>
      <c r="K6" s="214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06" t="s">
        <v>1</v>
      </c>
      <c r="C7" s="208" t="s">
        <v>0</v>
      </c>
      <c r="D7" s="223" t="s">
        <v>8</v>
      </c>
      <c r="E7" s="187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39" t="s">
        <v>13</v>
      </c>
      <c r="S7"/>
    </row>
    <row r="8" spans="1:18" s="2" customFormat="1" ht="15" customHeight="1">
      <c r="A8" s="208"/>
      <c r="B8" s="206"/>
      <c r="C8" s="208"/>
      <c r="D8" s="210"/>
      <c r="E8" s="18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40"/>
    </row>
    <row r="9" spans="1:18" s="2" customFormat="1" ht="15" customHeight="1">
      <c r="A9" s="34">
        <v>1</v>
      </c>
      <c r="B9" s="70" t="s">
        <v>64</v>
      </c>
      <c r="C9" s="11">
        <v>1993</v>
      </c>
      <c r="D9" s="71" t="s">
        <v>66</v>
      </c>
      <c r="E9" s="33">
        <v>85</v>
      </c>
      <c r="F9" s="125" t="s">
        <v>127</v>
      </c>
      <c r="G9" s="73">
        <v>125</v>
      </c>
      <c r="H9" s="117" t="s">
        <v>141</v>
      </c>
      <c r="I9" s="79">
        <f aca="true" t="shared" si="0" ref="I9:I17">MAX(F9:H9)</f>
        <v>125</v>
      </c>
      <c r="J9" s="75">
        <v>160</v>
      </c>
      <c r="K9" s="73">
        <v>165</v>
      </c>
      <c r="L9" s="73">
        <v>170</v>
      </c>
      <c r="M9" s="36">
        <f aca="true" t="shared" si="1" ref="M9:M17">MAX(J9:L9)</f>
        <v>170</v>
      </c>
      <c r="N9" s="37">
        <f aca="true" t="shared" si="2" ref="N9:N17">SUM(I9,M9)</f>
        <v>295</v>
      </c>
      <c r="O9" s="54"/>
      <c r="P9" s="38">
        <f aca="true" t="shared" si="3" ref="P9:P17">N9*10^(0.784780654*(LOG10(E9/173.961))^2)</f>
        <v>351.35236415121113</v>
      </c>
      <c r="Q9" s="47" t="s">
        <v>177</v>
      </c>
      <c r="R9" s="40"/>
    </row>
    <row r="10" spans="1:19" ht="15" customHeight="1">
      <c r="A10" s="34">
        <v>2</v>
      </c>
      <c r="B10" s="55" t="s">
        <v>63</v>
      </c>
      <c r="C10" s="11">
        <v>1992</v>
      </c>
      <c r="D10" s="34" t="s">
        <v>66</v>
      </c>
      <c r="E10" s="89">
        <v>77.9</v>
      </c>
      <c r="F10" s="90">
        <v>110</v>
      </c>
      <c r="G10" s="87">
        <v>115</v>
      </c>
      <c r="H10" s="87">
        <v>120</v>
      </c>
      <c r="I10" s="81">
        <f t="shared" si="0"/>
        <v>120</v>
      </c>
      <c r="J10" s="74">
        <v>130</v>
      </c>
      <c r="K10" s="12">
        <v>135</v>
      </c>
      <c r="L10" s="132" t="s">
        <v>143</v>
      </c>
      <c r="M10" s="36">
        <f t="shared" si="1"/>
        <v>135</v>
      </c>
      <c r="N10" s="37">
        <f t="shared" si="2"/>
        <v>255</v>
      </c>
      <c r="O10" s="54"/>
      <c r="P10" s="38">
        <f t="shared" si="3"/>
        <v>317.7462147859021</v>
      </c>
      <c r="Q10" s="47" t="s">
        <v>177</v>
      </c>
      <c r="R10" s="41"/>
      <c r="S10"/>
    </row>
    <row r="11" spans="1:19" ht="15" customHeight="1">
      <c r="A11" s="9">
        <v>3</v>
      </c>
      <c r="B11" s="115" t="s">
        <v>53</v>
      </c>
      <c r="C11" s="106">
        <v>1992</v>
      </c>
      <c r="D11" s="11" t="s">
        <v>135</v>
      </c>
      <c r="E11" s="48">
        <v>77.7</v>
      </c>
      <c r="F11" s="76">
        <v>105</v>
      </c>
      <c r="G11" s="117" t="s">
        <v>140</v>
      </c>
      <c r="H11" s="11">
        <v>110</v>
      </c>
      <c r="I11" s="79">
        <f t="shared" si="0"/>
        <v>110</v>
      </c>
      <c r="J11" s="65">
        <v>125</v>
      </c>
      <c r="K11" s="11">
        <v>130</v>
      </c>
      <c r="L11" s="11">
        <v>133</v>
      </c>
      <c r="M11" s="36">
        <f t="shared" si="1"/>
        <v>133</v>
      </c>
      <c r="N11" s="37">
        <f t="shared" si="2"/>
        <v>243</v>
      </c>
      <c r="O11" s="54"/>
      <c r="P11" s="38">
        <f t="shared" si="3"/>
        <v>303.22071429179783</v>
      </c>
      <c r="Q11" s="47" t="s">
        <v>178</v>
      </c>
      <c r="R11" s="41"/>
      <c r="S11"/>
    </row>
    <row r="12" spans="1:19" ht="15" customHeight="1">
      <c r="A12" s="9">
        <v>4</v>
      </c>
      <c r="B12" s="56" t="s">
        <v>61</v>
      </c>
      <c r="C12" s="11">
        <v>1993</v>
      </c>
      <c r="D12" s="43" t="s">
        <v>27</v>
      </c>
      <c r="E12" s="82">
        <v>80.8</v>
      </c>
      <c r="F12" s="45">
        <v>100</v>
      </c>
      <c r="G12" s="117" t="s">
        <v>139</v>
      </c>
      <c r="H12" s="117" t="s">
        <v>139</v>
      </c>
      <c r="I12" s="81">
        <f t="shared" si="0"/>
        <v>100</v>
      </c>
      <c r="J12" s="75">
        <v>115</v>
      </c>
      <c r="K12" s="73">
        <v>122</v>
      </c>
      <c r="L12" s="73"/>
      <c r="M12" s="36">
        <f t="shared" si="1"/>
        <v>122</v>
      </c>
      <c r="N12" s="37">
        <f t="shared" si="2"/>
        <v>222</v>
      </c>
      <c r="O12" s="54"/>
      <c r="P12" s="38">
        <f t="shared" si="3"/>
        <v>271.2674617553339</v>
      </c>
      <c r="Q12" s="47" t="s">
        <v>179</v>
      </c>
      <c r="R12" s="41"/>
      <c r="S12"/>
    </row>
    <row r="13" spans="1:19" ht="15" customHeight="1">
      <c r="A13" s="34">
        <v>5</v>
      </c>
      <c r="B13" s="58" t="s">
        <v>69</v>
      </c>
      <c r="C13" s="107">
        <v>1993</v>
      </c>
      <c r="D13" s="11" t="s">
        <v>34</v>
      </c>
      <c r="E13" s="83">
        <v>85</v>
      </c>
      <c r="F13" s="42">
        <v>90</v>
      </c>
      <c r="G13" s="117" t="s">
        <v>137</v>
      </c>
      <c r="H13" s="43">
        <v>95</v>
      </c>
      <c r="I13" s="79">
        <f t="shared" si="0"/>
        <v>95</v>
      </c>
      <c r="J13" s="65">
        <v>117</v>
      </c>
      <c r="K13" s="117" t="s">
        <v>142</v>
      </c>
      <c r="L13" s="117" t="s">
        <v>142</v>
      </c>
      <c r="M13" s="36">
        <f t="shared" si="1"/>
        <v>117</v>
      </c>
      <c r="N13" s="37">
        <f t="shared" si="2"/>
        <v>212</v>
      </c>
      <c r="O13" s="54"/>
      <c r="P13" s="38">
        <f t="shared" si="3"/>
        <v>252.49729220358225</v>
      </c>
      <c r="Q13" s="47" t="s">
        <v>180</v>
      </c>
      <c r="R13" s="41"/>
      <c r="S13"/>
    </row>
    <row r="14" spans="1:19" ht="15" customHeight="1">
      <c r="A14" s="34">
        <v>6</v>
      </c>
      <c r="B14" s="56" t="s">
        <v>70</v>
      </c>
      <c r="C14" s="105">
        <v>1994</v>
      </c>
      <c r="D14" s="11" t="s">
        <v>47</v>
      </c>
      <c r="E14" s="26">
        <v>84.2</v>
      </c>
      <c r="F14" s="75">
        <v>90</v>
      </c>
      <c r="G14" s="117" t="s">
        <v>137</v>
      </c>
      <c r="H14" s="117" t="s">
        <v>137</v>
      </c>
      <c r="I14" s="79">
        <f t="shared" si="0"/>
        <v>90</v>
      </c>
      <c r="J14" s="75">
        <v>110</v>
      </c>
      <c r="K14" s="73">
        <v>115</v>
      </c>
      <c r="L14" s="117" t="s">
        <v>133</v>
      </c>
      <c r="M14" s="36">
        <f t="shared" si="1"/>
        <v>115</v>
      </c>
      <c r="N14" s="37">
        <f t="shared" si="2"/>
        <v>205</v>
      </c>
      <c r="O14" s="54"/>
      <c r="P14" s="38">
        <f t="shared" si="3"/>
        <v>245.29735061240893</v>
      </c>
      <c r="Q14" s="47" t="s">
        <v>172</v>
      </c>
      <c r="R14" s="41"/>
      <c r="S14"/>
    </row>
    <row r="15" spans="1:19" ht="15" customHeight="1">
      <c r="A15" s="34">
        <v>7</v>
      </c>
      <c r="B15" s="70" t="s">
        <v>62</v>
      </c>
      <c r="C15" s="11">
        <v>1994</v>
      </c>
      <c r="D15" s="11" t="s">
        <v>66</v>
      </c>
      <c r="E15" s="26">
        <v>80.2</v>
      </c>
      <c r="F15" s="75">
        <v>85</v>
      </c>
      <c r="G15" s="73">
        <v>90</v>
      </c>
      <c r="H15" s="73">
        <v>92</v>
      </c>
      <c r="I15" s="81">
        <f t="shared" si="0"/>
        <v>92</v>
      </c>
      <c r="J15" s="75">
        <v>105</v>
      </c>
      <c r="K15" s="73">
        <v>112</v>
      </c>
      <c r="L15" s="117" t="s">
        <v>131</v>
      </c>
      <c r="M15" s="36">
        <f t="shared" si="1"/>
        <v>112</v>
      </c>
      <c r="N15" s="37">
        <f t="shared" si="2"/>
        <v>204</v>
      </c>
      <c r="O15" s="54"/>
      <c r="P15" s="38">
        <f t="shared" si="3"/>
        <v>250.25063308744308</v>
      </c>
      <c r="Q15" s="47" t="s">
        <v>177</v>
      </c>
      <c r="R15" s="41"/>
      <c r="S15"/>
    </row>
    <row r="16" spans="1:19" ht="15" customHeight="1">
      <c r="A16" s="34">
        <v>8</v>
      </c>
      <c r="B16" s="122" t="s">
        <v>136</v>
      </c>
      <c r="C16" s="11">
        <v>1995</v>
      </c>
      <c r="D16" s="43" t="s">
        <v>29</v>
      </c>
      <c r="E16" s="83">
        <v>80.1</v>
      </c>
      <c r="F16" s="118" t="s">
        <v>138</v>
      </c>
      <c r="G16" s="117" t="s">
        <v>138</v>
      </c>
      <c r="H16" s="46">
        <v>75</v>
      </c>
      <c r="I16" s="79">
        <f t="shared" si="0"/>
        <v>75</v>
      </c>
      <c r="J16" s="65">
        <v>90</v>
      </c>
      <c r="K16" s="11">
        <v>95</v>
      </c>
      <c r="L16" s="11">
        <v>100</v>
      </c>
      <c r="M16" s="36">
        <f t="shared" si="1"/>
        <v>100</v>
      </c>
      <c r="N16" s="37">
        <f t="shared" si="2"/>
        <v>175</v>
      </c>
      <c r="O16" s="54"/>
      <c r="P16" s="38">
        <f t="shared" si="3"/>
        <v>214.81731821784737</v>
      </c>
      <c r="Q16" s="111" t="s">
        <v>168</v>
      </c>
      <c r="R16" s="41"/>
      <c r="S16"/>
    </row>
    <row r="17" spans="1:19" ht="15" customHeight="1">
      <c r="A17" s="9">
        <v>9</v>
      </c>
      <c r="B17" s="70" t="s">
        <v>65</v>
      </c>
      <c r="C17" s="11">
        <v>1995</v>
      </c>
      <c r="D17" s="11" t="s">
        <v>32</v>
      </c>
      <c r="E17" s="17">
        <v>83.5</v>
      </c>
      <c r="F17" s="65">
        <v>60</v>
      </c>
      <c r="G17" s="11">
        <v>65</v>
      </c>
      <c r="H17" s="11">
        <v>70</v>
      </c>
      <c r="I17" s="79">
        <f t="shared" si="0"/>
        <v>70</v>
      </c>
      <c r="J17" s="65">
        <v>85</v>
      </c>
      <c r="K17" s="11">
        <v>90</v>
      </c>
      <c r="L17" s="11"/>
      <c r="M17" s="36">
        <f t="shared" si="1"/>
        <v>90</v>
      </c>
      <c r="N17" s="37">
        <f t="shared" si="2"/>
        <v>160</v>
      </c>
      <c r="O17" s="54"/>
      <c r="P17" s="38">
        <f t="shared" si="3"/>
        <v>192.24835753287869</v>
      </c>
      <c r="Q17" s="47" t="s">
        <v>171</v>
      </c>
      <c r="R17" s="41"/>
      <c r="S17"/>
    </row>
    <row r="18" ht="15">
      <c r="S18" s="6"/>
    </row>
    <row r="19" spans="2:19" ht="12.75">
      <c r="B19" s="27" t="s">
        <v>25</v>
      </c>
      <c r="H19" s="30"/>
      <c r="I19" s="31"/>
      <c r="J19" s="32"/>
      <c r="K19" s="31" t="s">
        <v>24</v>
      </c>
      <c r="L19" s="32"/>
      <c r="M19" s="32"/>
      <c r="N19" s="32"/>
      <c r="O19" s="32"/>
      <c r="S19" s="3"/>
    </row>
    <row r="21" ht="12.75">
      <c r="T21" s="5"/>
    </row>
    <row r="22" ht="12.75">
      <c r="T22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1.18" bottom="0.59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Q16" sqref="Q16"/>
    </sheetView>
  </sheetViews>
  <sheetFormatPr defaultColWidth="11.421875" defaultRowHeight="12.75"/>
  <cols>
    <col min="1" max="1" width="3.28125" style="14" customWidth="1"/>
    <col min="2" max="2" width="21.28125" style="0" customWidth="1"/>
    <col min="3" max="3" width="9.8515625" style="14" bestFit="1" customWidth="1"/>
    <col min="4" max="4" width="10.8515625" style="1" customWidth="1"/>
    <col min="5" max="5" width="5.8515625" style="1" customWidth="1"/>
    <col min="6" max="8" width="4.8515625" style="14" customWidth="1"/>
    <col min="9" max="9" width="6.7109375" style="14" customWidth="1"/>
    <col min="10" max="11" width="4.8515625" style="14" customWidth="1"/>
    <col min="12" max="12" width="4.7109375" style="14" customWidth="1"/>
    <col min="13" max="13" width="8.28125" style="14" customWidth="1"/>
    <col min="14" max="14" width="7.421875" style="14" customWidth="1"/>
    <col min="15" max="15" width="6.28125" style="14" customWidth="1"/>
    <col min="16" max="16" width="11.00390625" style="14" customWidth="1"/>
    <col min="17" max="17" width="20.42187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20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27" t="s">
        <v>9</v>
      </c>
      <c r="K6" s="227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06" t="s">
        <v>1</v>
      </c>
      <c r="C7" s="208" t="s">
        <v>0</v>
      </c>
      <c r="D7" s="223" t="s">
        <v>8</v>
      </c>
      <c r="E7" s="187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39" t="s">
        <v>13</v>
      </c>
      <c r="S7"/>
    </row>
    <row r="8" spans="1:18" s="2" customFormat="1" ht="15" customHeight="1">
      <c r="A8" s="208"/>
      <c r="B8" s="206"/>
      <c r="C8" s="208"/>
      <c r="D8" s="210"/>
      <c r="E8" s="18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40"/>
    </row>
    <row r="9" spans="1:18" s="2" customFormat="1" ht="15" customHeight="1">
      <c r="A9" s="34">
        <v>1</v>
      </c>
      <c r="B9" s="70" t="s">
        <v>68</v>
      </c>
      <c r="C9" s="105" t="s">
        <v>74</v>
      </c>
      <c r="D9" s="71" t="s">
        <v>66</v>
      </c>
      <c r="E9" s="33">
        <v>90.3</v>
      </c>
      <c r="F9" s="75">
        <v>135</v>
      </c>
      <c r="G9" s="73">
        <v>140</v>
      </c>
      <c r="H9" s="117" t="s">
        <v>147</v>
      </c>
      <c r="I9" s="35">
        <f aca="true" t="shared" si="0" ref="I9:I15">MAX(F9:H9)</f>
        <v>140</v>
      </c>
      <c r="J9" s="75">
        <v>151</v>
      </c>
      <c r="K9" s="73">
        <v>160</v>
      </c>
      <c r="L9" s="117" t="s">
        <v>149</v>
      </c>
      <c r="M9" s="78">
        <f aca="true" t="shared" si="1" ref="M9:M15">MAX(J9:L9)</f>
        <v>160</v>
      </c>
      <c r="N9" s="37">
        <f aca="true" t="shared" si="2" ref="N9:N15">SUM(I9,M9)</f>
        <v>300</v>
      </c>
      <c r="O9" s="152"/>
      <c r="P9" s="153">
        <f aca="true" t="shared" si="3" ref="P9:P15">N9*10^(0.784780654*(LOG10(E9/173.961))^2)</f>
        <v>347.3438416041459</v>
      </c>
      <c r="Q9" s="47" t="s">
        <v>177</v>
      </c>
      <c r="R9" s="40"/>
    </row>
    <row r="10" spans="1:18" s="2" customFormat="1" ht="15" customHeight="1">
      <c r="A10" s="34">
        <v>2</v>
      </c>
      <c r="B10" s="70" t="s">
        <v>94</v>
      </c>
      <c r="C10" s="105" t="s">
        <v>75</v>
      </c>
      <c r="D10" s="11" t="s">
        <v>76</v>
      </c>
      <c r="E10" s="26">
        <v>94</v>
      </c>
      <c r="F10" s="75">
        <v>110</v>
      </c>
      <c r="G10" s="73">
        <v>117</v>
      </c>
      <c r="H10" s="73">
        <v>122</v>
      </c>
      <c r="I10" s="35">
        <f t="shared" si="0"/>
        <v>122</v>
      </c>
      <c r="J10" s="75">
        <v>140</v>
      </c>
      <c r="K10" s="73">
        <v>145</v>
      </c>
      <c r="L10" s="117" t="s">
        <v>148</v>
      </c>
      <c r="M10" s="78">
        <f t="shared" si="1"/>
        <v>145</v>
      </c>
      <c r="N10" s="37">
        <f t="shared" si="2"/>
        <v>267</v>
      </c>
      <c r="O10" s="54"/>
      <c r="P10" s="38">
        <f t="shared" si="3"/>
        <v>303.803916986961</v>
      </c>
      <c r="Q10" s="47" t="s">
        <v>178</v>
      </c>
      <c r="R10" s="40"/>
    </row>
    <row r="11" spans="1:19" ht="15" customHeight="1">
      <c r="A11" s="34">
        <v>3</v>
      </c>
      <c r="B11" s="56" t="s">
        <v>67</v>
      </c>
      <c r="C11" s="104" t="s">
        <v>73</v>
      </c>
      <c r="D11" s="43" t="s">
        <v>27</v>
      </c>
      <c r="E11" s="82">
        <v>89</v>
      </c>
      <c r="F11" s="45">
        <v>110</v>
      </c>
      <c r="G11" s="117" t="s">
        <v>131</v>
      </c>
      <c r="H11" s="44">
        <v>115</v>
      </c>
      <c r="I11" s="35">
        <f t="shared" si="0"/>
        <v>115</v>
      </c>
      <c r="J11" s="75">
        <v>135</v>
      </c>
      <c r="K11" s="73">
        <v>141</v>
      </c>
      <c r="L11" s="73">
        <v>146</v>
      </c>
      <c r="M11" s="78">
        <f t="shared" si="1"/>
        <v>146</v>
      </c>
      <c r="N11" s="37">
        <f t="shared" si="2"/>
        <v>261</v>
      </c>
      <c r="O11" s="54"/>
      <c r="P11" s="38">
        <f t="shared" si="3"/>
        <v>304.17589050625526</v>
      </c>
      <c r="Q11" s="47" t="s">
        <v>181</v>
      </c>
      <c r="R11" s="41"/>
      <c r="S11"/>
    </row>
    <row r="12" spans="1:19" ht="15" customHeight="1">
      <c r="A12" s="34">
        <v>4</v>
      </c>
      <c r="B12" s="115" t="s">
        <v>146</v>
      </c>
      <c r="C12" s="133" t="s">
        <v>79</v>
      </c>
      <c r="D12" s="43" t="s">
        <v>47</v>
      </c>
      <c r="E12" s="82">
        <v>86.3</v>
      </c>
      <c r="F12" s="45">
        <v>100</v>
      </c>
      <c r="G12" s="117" t="s">
        <v>139</v>
      </c>
      <c r="H12" s="44">
        <v>105</v>
      </c>
      <c r="I12" s="35">
        <f t="shared" si="0"/>
        <v>105</v>
      </c>
      <c r="J12" s="75">
        <v>120</v>
      </c>
      <c r="K12" s="117" t="s">
        <v>141</v>
      </c>
      <c r="L12" s="73">
        <v>130</v>
      </c>
      <c r="M12" s="78">
        <f t="shared" si="1"/>
        <v>130</v>
      </c>
      <c r="N12" s="37">
        <f t="shared" si="2"/>
        <v>235</v>
      </c>
      <c r="O12" s="54"/>
      <c r="P12" s="38">
        <f t="shared" si="3"/>
        <v>277.84639940888763</v>
      </c>
      <c r="Q12" s="47" t="s">
        <v>172</v>
      </c>
      <c r="R12" s="41"/>
      <c r="S12"/>
    </row>
    <row r="13" spans="1:19" ht="15" customHeight="1">
      <c r="A13" s="34">
        <v>5</v>
      </c>
      <c r="B13" s="70" t="s">
        <v>72</v>
      </c>
      <c r="C13" s="105" t="s">
        <v>75</v>
      </c>
      <c r="D13" s="73" t="s">
        <v>34</v>
      </c>
      <c r="E13" s="26">
        <v>89.4</v>
      </c>
      <c r="F13" s="75">
        <v>80</v>
      </c>
      <c r="G13" s="73">
        <v>85</v>
      </c>
      <c r="H13" s="73">
        <v>90</v>
      </c>
      <c r="I13" s="36">
        <f t="shared" si="0"/>
        <v>90</v>
      </c>
      <c r="J13" s="75">
        <v>100</v>
      </c>
      <c r="K13" s="73">
        <v>105</v>
      </c>
      <c r="L13" s="73">
        <v>110</v>
      </c>
      <c r="M13" s="78">
        <f t="shared" si="1"/>
        <v>110</v>
      </c>
      <c r="N13" s="37">
        <f t="shared" si="2"/>
        <v>200</v>
      </c>
      <c r="O13" s="54"/>
      <c r="P13" s="38">
        <f t="shared" si="3"/>
        <v>232.60955613641013</v>
      </c>
      <c r="Q13" s="47" t="s">
        <v>180</v>
      </c>
      <c r="R13" s="41"/>
      <c r="S13"/>
    </row>
    <row r="14" spans="1:19" ht="15" customHeight="1">
      <c r="A14" s="9">
        <v>6</v>
      </c>
      <c r="B14" s="58" t="s">
        <v>71</v>
      </c>
      <c r="C14" s="107" t="s">
        <v>75</v>
      </c>
      <c r="D14" s="43" t="s">
        <v>34</v>
      </c>
      <c r="E14" s="83">
        <v>91.5</v>
      </c>
      <c r="F14" s="42">
        <v>70</v>
      </c>
      <c r="G14" s="43">
        <v>75</v>
      </c>
      <c r="H14" s="43">
        <v>80</v>
      </c>
      <c r="I14" s="36">
        <f t="shared" si="0"/>
        <v>80</v>
      </c>
      <c r="J14" s="65">
        <v>85</v>
      </c>
      <c r="K14" s="11">
        <v>95</v>
      </c>
      <c r="L14" s="11">
        <v>100</v>
      </c>
      <c r="M14" s="78">
        <f t="shared" si="1"/>
        <v>100</v>
      </c>
      <c r="N14" s="37">
        <f t="shared" si="2"/>
        <v>180</v>
      </c>
      <c r="O14" s="54"/>
      <c r="P14" s="38">
        <f t="shared" si="3"/>
        <v>207.19253542321968</v>
      </c>
      <c r="Q14" s="47" t="s">
        <v>180</v>
      </c>
      <c r="R14" s="41"/>
      <c r="S14"/>
    </row>
    <row r="15" spans="1:19" ht="15" customHeight="1">
      <c r="A15" s="34">
        <v>7</v>
      </c>
      <c r="B15" s="115" t="s">
        <v>78</v>
      </c>
      <c r="C15" s="133" t="s">
        <v>79</v>
      </c>
      <c r="D15" s="116" t="s">
        <v>47</v>
      </c>
      <c r="E15" s="82">
        <v>94</v>
      </c>
      <c r="F15" s="118" t="s">
        <v>131</v>
      </c>
      <c r="G15" s="117" t="s">
        <v>131</v>
      </c>
      <c r="H15" s="117" t="s">
        <v>131</v>
      </c>
      <c r="I15" s="35">
        <f t="shared" si="0"/>
        <v>0</v>
      </c>
      <c r="J15" s="75">
        <v>130</v>
      </c>
      <c r="K15" s="73"/>
      <c r="L15" s="73"/>
      <c r="M15" s="78">
        <f t="shared" si="1"/>
        <v>130</v>
      </c>
      <c r="N15" s="37">
        <f t="shared" si="2"/>
        <v>130</v>
      </c>
      <c r="O15" s="54"/>
      <c r="P15" s="38">
        <f t="shared" si="3"/>
        <v>147.91951014346415</v>
      </c>
      <c r="Q15" s="47" t="s">
        <v>172</v>
      </c>
      <c r="R15" s="41"/>
      <c r="S15"/>
    </row>
    <row r="16" spans="1:19" ht="15" customHeight="1">
      <c r="A16" s="126"/>
      <c r="B16" s="127"/>
      <c r="C16" s="126"/>
      <c r="D16" s="127"/>
      <c r="E16" s="129"/>
      <c r="F16" s="15"/>
      <c r="G16" s="12"/>
      <c r="H16" s="12"/>
      <c r="I16" s="16"/>
      <c r="J16" s="18"/>
      <c r="K16" s="12"/>
      <c r="L16" s="12"/>
      <c r="M16" s="80"/>
      <c r="N16" s="130"/>
      <c r="O16" s="165"/>
      <c r="P16" s="166"/>
      <c r="Q16" s="128"/>
      <c r="R16" s="41"/>
      <c r="S16"/>
    </row>
    <row r="17" ht="15">
      <c r="S17" s="6"/>
    </row>
    <row r="18" spans="2:19" ht="12.75">
      <c r="B18" s="27" t="s">
        <v>26</v>
      </c>
      <c r="H18" s="30"/>
      <c r="I18" s="31"/>
      <c r="J18" s="32"/>
      <c r="K18" s="31" t="s">
        <v>24</v>
      </c>
      <c r="L18" s="32"/>
      <c r="M18" s="32"/>
      <c r="N18" s="32"/>
      <c r="O18" s="32"/>
      <c r="S18" s="3"/>
    </row>
    <row r="20" ht="12.75">
      <c r="T20" s="5"/>
    </row>
    <row r="21" ht="12.75">
      <c r="T21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1.18" bottom="0.59" header="0" footer="0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.140625" style="14" customWidth="1"/>
    <col min="2" max="2" width="23.00390625" style="0" customWidth="1"/>
    <col min="3" max="3" width="9.7109375" style="14" customWidth="1"/>
    <col min="4" max="4" width="10.28125" style="1" customWidth="1"/>
    <col min="5" max="5" width="6.140625" style="1" customWidth="1"/>
    <col min="6" max="7" width="4.8515625" style="14" customWidth="1"/>
    <col min="8" max="8" width="4.421875" style="14" customWidth="1"/>
    <col min="9" max="9" width="5.8515625" style="14" customWidth="1"/>
    <col min="10" max="10" width="4.8515625" style="14" customWidth="1"/>
    <col min="11" max="11" width="4.421875" style="14" customWidth="1"/>
    <col min="12" max="12" width="4.8515625" style="14" customWidth="1"/>
    <col min="13" max="13" width="7.57421875" style="14" customWidth="1"/>
    <col min="14" max="14" width="7.7109375" style="14" customWidth="1"/>
    <col min="15" max="15" width="7.00390625" style="14" customWidth="1"/>
    <col min="16" max="16" width="11.140625" style="14" bestFit="1" customWidth="1"/>
    <col min="17" max="17" width="19.421875" style="14" customWidth="1"/>
    <col min="18" max="18" width="0.13671875" style="14" hidden="1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19" t="s">
        <v>22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14" t="s">
        <v>9</v>
      </c>
      <c r="K6" s="214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06" t="s">
        <v>1</v>
      </c>
      <c r="C7" s="208" t="s">
        <v>0</v>
      </c>
      <c r="D7" s="223" t="s">
        <v>8</v>
      </c>
      <c r="E7" s="187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39" t="s">
        <v>13</v>
      </c>
      <c r="S7"/>
    </row>
    <row r="8" spans="1:18" s="2" customFormat="1" ht="15" customHeight="1">
      <c r="A8" s="208"/>
      <c r="B8" s="206"/>
      <c r="C8" s="208"/>
      <c r="D8" s="210"/>
      <c r="E8" s="18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40"/>
    </row>
    <row r="9" spans="1:18" s="2" customFormat="1" ht="15" customHeight="1">
      <c r="A9" s="34">
        <v>1</v>
      </c>
      <c r="B9" s="115" t="s">
        <v>151</v>
      </c>
      <c r="C9" s="133" t="s">
        <v>74</v>
      </c>
      <c r="D9" s="171" t="s">
        <v>66</v>
      </c>
      <c r="E9" s="33">
        <v>94.1</v>
      </c>
      <c r="F9" s="75">
        <v>150</v>
      </c>
      <c r="G9" s="117" t="s">
        <v>154</v>
      </c>
      <c r="H9" s="73">
        <v>160</v>
      </c>
      <c r="I9" s="36">
        <f aca="true" t="shared" si="0" ref="I9:I18">MAX(F9:H9)</f>
        <v>160</v>
      </c>
      <c r="J9" s="75">
        <v>180</v>
      </c>
      <c r="K9" s="73">
        <v>190</v>
      </c>
      <c r="L9" s="73"/>
      <c r="M9" s="78">
        <f aca="true" t="shared" si="1" ref="M9:M18">MAX(J9:L9)</f>
        <v>190</v>
      </c>
      <c r="N9" s="37">
        <f aca="true" t="shared" si="2" ref="N9:N18">SUM(I9,M9)</f>
        <v>350</v>
      </c>
      <c r="O9" s="152"/>
      <c r="P9" s="153">
        <f aca="true" t="shared" si="3" ref="P9:P18">N9*10^(0.784780654*(LOG10(E9/173.961))^2)</f>
        <v>398.06736062852053</v>
      </c>
      <c r="Q9" s="47" t="s">
        <v>177</v>
      </c>
      <c r="R9" s="40"/>
    </row>
    <row r="10" spans="1:18" s="2" customFormat="1" ht="15" customHeight="1">
      <c r="A10" s="34">
        <v>2</v>
      </c>
      <c r="B10" s="58" t="s">
        <v>83</v>
      </c>
      <c r="C10" s="106" t="s">
        <v>79</v>
      </c>
      <c r="D10" s="71" t="s">
        <v>82</v>
      </c>
      <c r="E10" s="48">
        <v>95.9</v>
      </c>
      <c r="F10" s="65">
        <v>125</v>
      </c>
      <c r="G10" s="11">
        <v>131</v>
      </c>
      <c r="H10" s="11">
        <v>137</v>
      </c>
      <c r="I10" s="36">
        <f t="shared" si="0"/>
        <v>137</v>
      </c>
      <c r="J10" s="65">
        <v>160</v>
      </c>
      <c r="K10" s="117" t="s">
        <v>156</v>
      </c>
      <c r="L10" s="11">
        <v>173</v>
      </c>
      <c r="M10" s="78">
        <f t="shared" si="1"/>
        <v>173</v>
      </c>
      <c r="N10" s="37">
        <f t="shared" si="2"/>
        <v>310</v>
      </c>
      <c r="O10" s="152"/>
      <c r="P10" s="153">
        <f t="shared" si="3"/>
        <v>349.82963433878615</v>
      </c>
      <c r="Q10" s="47" t="s">
        <v>182</v>
      </c>
      <c r="R10" s="40"/>
    </row>
    <row r="11" spans="1:18" s="2" customFormat="1" ht="15" customHeight="1">
      <c r="A11" s="9">
        <v>3</v>
      </c>
      <c r="B11" s="122" t="s">
        <v>88</v>
      </c>
      <c r="C11" s="113" t="s">
        <v>79</v>
      </c>
      <c r="D11" s="116" t="s">
        <v>145</v>
      </c>
      <c r="E11" s="17">
        <v>103.9</v>
      </c>
      <c r="F11" s="118" t="s">
        <v>131</v>
      </c>
      <c r="G11" s="11">
        <v>115</v>
      </c>
      <c r="H11" s="119" t="s">
        <v>126</v>
      </c>
      <c r="I11" s="36">
        <f t="shared" si="0"/>
        <v>115</v>
      </c>
      <c r="J11" s="65">
        <v>145</v>
      </c>
      <c r="K11" s="11">
        <v>152</v>
      </c>
      <c r="L11" s="11"/>
      <c r="M11" s="78">
        <f t="shared" si="1"/>
        <v>152</v>
      </c>
      <c r="N11" s="37">
        <f t="shared" si="2"/>
        <v>267</v>
      </c>
      <c r="O11" s="54"/>
      <c r="P11" s="38">
        <f t="shared" si="3"/>
        <v>292.30140266291</v>
      </c>
      <c r="Q11" s="47" t="s">
        <v>166</v>
      </c>
      <c r="R11" s="40"/>
    </row>
    <row r="12" spans="1:19" ht="15" customHeight="1">
      <c r="A12" s="34">
        <v>4</v>
      </c>
      <c r="B12" s="115" t="s">
        <v>150</v>
      </c>
      <c r="C12" s="106" t="s">
        <v>75</v>
      </c>
      <c r="D12" s="11" t="s">
        <v>76</v>
      </c>
      <c r="E12" s="17">
        <v>97</v>
      </c>
      <c r="F12" s="65">
        <v>100</v>
      </c>
      <c r="G12" s="11">
        <v>107</v>
      </c>
      <c r="H12" s="11">
        <v>111</v>
      </c>
      <c r="I12" s="35">
        <f t="shared" si="0"/>
        <v>111</v>
      </c>
      <c r="J12" s="65">
        <v>135</v>
      </c>
      <c r="K12" s="11">
        <v>140</v>
      </c>
      <c r="L12" s="11">
        <v>145</v>
      </c>
      <c r="M12" s="78">
        <f t="shared" si="1"/>
        <v>145</v>
      </c>
      <c r="N12" s="37">
        <f t="shared" si="2"/>
        <v>256</v>
      </c>
      <c r="O12" s="54"/>
      <c r="P12" s="38">
        <f t="shared" si="3"/>
        <v>287.5699120551063</v>
      </c>
      <c r="Q12" s="47" t="s">
        <v>176</v>
      </c>
      <c r="R12" s="41"/>
      <c r="S12"/>
    </row>
    <row r="13" spans="1:19" ht="15" customHeight="1">
      <c r="A13" s="178">
        <v>5</v>
      </c>
      <c r="B13" s="177" t="s">
        <v>183</v>
      </c>
      <c r="C13" s="178">
        <v>1993</v>
      </c>
      <c r="D13" s="177" t="s">
        <v>82</v>
      </c>
      <c r="E13" s="179">
        <v>97.2</v>
      </c>
      <c r="F13" s="180">
        <v>100</v>
      </c>
      <c r="G13" s="178">
        <v>105</v>
      </c>
      <c r="H13" s="178">
        <v>110</v>
      </c>
      <c r="I13" s="35">
        <f t="shared" si="0"/>
        <v>110</v>
      </c>
      <c r="J13" s="180">
        <v>135</v>
      </c>
      <c r="K13" s="178">
        <v>140</v>
      </c>
      <c r="L13" s="183" t="s">
        <v>147</v>
      </c>
      <c r="M13" s="78">
        <f t="shared" si="1"/>
        <v>140</v>
      </c>
      <c r="N13" s="37">
        <f t="shared" si="2"/>
        <v>250</v>
      </c>
      <c r="O13" s="181"/>
      <c r="P13" s="38">
        <f t="shared" si="3"/>
        <v>280.6001789974524</v>
      </c>
      <c r="Q13" s="182" t="s">
        <v>182</v>
      </c>
      <c r="R13" s="41"/>
      <c r="S13"/>
    </row>
    <row r="14" spans="1:19" ht="15" customHeight="1">
      <c r="A14" s="34">
        <v>6</v>
      </c>
      <c r="B14" s="58" t="s">
        <v>80</v>
      </c>
      <c r="C14" s="106" t="s">
        <v>79</v>
      </c>
      <c r="D14" s="11" t="s">
        <v>27</v>
      </c>
      <c r="E14" s="48">
        <v>103.4</v>
      </c>
      <c r="F14" s="76">
        <v>110</v>
      </c>
      <c r="G14" s="117" t="s">
        <v>153</v>
      </c>
      <c r="H14" s="117" t="s">
        <v>153</v>
      </c>
      <c r="I14" s="35">
        <f t="shared" si="0"/>
        <v>110</v>
      </c>
      <c r="J14" s="125" t="s">
        <v>155</v>
      </c>
      <c r="K14" s="11">
        <v>136</v>
      </c>
      <c r="L14" s="117" t="s">
        <v>143</v>
      </c>
      <c r="M14" s="78">
        <f t="shared" si="1"/>
        <v>136</v>
      </c>
      <c r="N14" s="37">
        <f t="shared" si="2"/>
        <v>246</v>
      </c>
      <c r="O14" s="54"/>
      <c r="P14" s="38">
        <f t="shared" si="3"/>
        <v>269.77035180145725</v>
      </c>
      <c r="Q14" s="47" t="s">
        <v>179</v>
      </c>
      <c r="R14" s="41"/>
      <c r="S14"/>
    </row>
    <row r="15" spans="1:19" ht="15" customHeight="1">
      <c r="A15" s="34">
        <v>7</v>
      </c>
      <c r="B15" s="57" t="s">
        <v>77</v>
      </c>
      <c r="C15" s="106">
        <v>1992</v>
      </c>
      <c r="D15" s="11" t="s">
        <v>43</v>
      </c>
      <c r="E15" s="48">
        <v>96.6</v>
      </c>
      <c r="F15" s="76">
        <v>95</v>
      </c>
      <c r="G15" s="11">
        <v>100</v>
      </c>
      <c r="H15" s="119" t="s">
        <v>139</v>
      </c>
      <c r="I15" s="35">
        <f t="shared" si="0"/>
        <v>100</v>
      </c>
      <c r="J15" s="76">
        <v>115</v>
      </c>
      <c r="K15" s="117" t="s">
        <v>126</v>
      </c>
      <c r="L15" s="11">
        <v>120</v>
      </c>
      <c r="M15" s="78">
        <f t="shared" si="1"/>
        <v>120</v>
      </c>
      <c r="N15" s="37">
        <f t="shared" si="2"/>
        <v>220</v>
      </c>
      <c r="O15" s="54"/>
      <c r="P15" s="38">
        <f t="shared" si="3"/>
        <v>247.53877672575018</v>
      </c>
      <c r="Q15" s="47" t="s">
        <v>170</v>
      </c>
      <c r="R15" s="41"/>
      <c r="S15"/>
    </row>
    <row r="16" spans="1:19" ht="15" customHeight="1">
      <c r="A16" s="34">
        <v>8</v>
      </c>
      <c r="B16" s="122" t="s">
        <v>152</v>
      </c>
      <c r="C16" s="113" t="s">
        <v>144</v>
      </c>
      <c r="D16" s="116" t="s">
        <v>76</v>
      </c>
      <c r="E16" s="48">
        <v>99.4</v>
      </c>
      <c r="F16" s="76">
        <v>95</v>
      </c>
      <c r="G16" s="117" t="s">
        <v>108</v>
      </c>
      <c r="H16" s="29">
        <v>100</v>
      </c>
      <c r="I16" s="35">
        <f t="shared" si="0"/>
        <v>100</v>
      </c>
      <c r="J16" s="76">
        <v>100</v>
      </c>
      <c r="K16" s="11">
        <v>105</v>
      </c>
      <c r="L16" s="11">
        <v>110</v>
      </c>
      <c r="M16" s="78">
        <f t="shared" si="1"/>
        <v>110</v>
      </c>
      <c r="N16" s="37">
        <f t="shared" si="2"/>
        <v>210</v>
      </c>
      <c r="O16" s="54"/>
      <c r="P16" s="38">
        <f t="shared" si="3"/>
        <v>233.6602285205171</v>
      </c>
      <c r="Q16" s="47" t="s">
        <v>176</v>
      </c>
      <c r="R16" s="41"/>
      <c r="S16"/>
    </row>
    <row r="17" spans="1:19" ht="15" customHeight="1">
      <c r="A17" s="9">
        <v>9</v>
      </c>
      <c r="B17" s="58" t="s">
        <v>81</v>
      </c>
      <c r="C17" s="106" t="s">
        <v>79</v>
      </c>
      <c r="D17" s="11" t="s">
        <v>82</v>
      </c>
      <c r="E17" s="17">
        <v>102.4</v>
      </c>
      <c r="F17" s="65">
        <v>85</v>
      </c>
      <c r="G17" s="11">
        <v>90</v>
      </c>
      <c r="H17" s="117" t="s">
        <v>137</v>
      </c>
      <c r="I17" s="35">
        <f t="shared" si="0"/>
        <v>90</v>
      </c>
      <c r="J17" s="65">
        <v>110</v>
      </c>
      <c r="K17" s="117" t="s">
        <v>131</v>
      </c>
      <c r="L17" s="11">
        <v>115</v>
      </c>
      <c r="M17" s="78">
        <f t="shared" si="1"/>
        <v>115</v>
      </c>
      <c r="N17" s="37">
        <f t="shared" si="2"/>
        <v>205</v>
      </c>
      <c r="O17" s="54"/>
      <c r="P17" s="38">
        <f t="shared" si="3"/>
        <v>225.59196417830339</v>
      </c>
      <c r="Q17" s="47" t="s">
        <v>182</v>
      </c>
      <c r="R17" s="41"/>
      <c r="S17"/>
    </row>
    <row r="18" spans="1:19" ht="15" customHeight="1">
      <c r="A18" s="9">
        <v>10</v>
      </c>
      <c r="B18" s="56" t="s">
        <v>84</v>
      </c>
      <c r="C18" s="105" t="s">
        <v>75</v>
      </c>
      <c r="D18" s="11" t="s">
        <v>34</v>
      </c>
      <c r="E18" s="26">
        <v>101.3</v>
      </c>
      <c r="F18" s="75">
        <v>65</v>
      </c>
      <c r="G18" s="73">
        <v>70</v>
      </c>
      <c r="H18" s="117" t="s">
        <v>138</v>
      </c>
      <c r="I18" s="35">
        <f t="shared" si="0"/>
        <v>70</v>
      </c>
      <c r="J18" s="75">
        <v>90</v>
      </c>
      <c r="K18" s="117" t="s">
        <v>137</v>
      </c>
      <c r="L18" s="117" t="s">
        <v>137</v>
      </c>
      <c r="M18" s="78">
        <f t="shared" si="1"/>
        <v>90</v>
      </c>
      <c r="N18" s="37">
        <f t="shared" si="2"/>
        <v>160</v>
      </c>
      <c r="O18" s="54"/>
      <c r="P18" s="38">
        <f t="shared" si="3"/>
        <v>176.76708572597994</v>
      </c>
      <c r="Q18" s="47" t="s">
        <v>180</v>
      </c>
      <c r="R18" s="41"/>
      <c r="S18"/>
    </row>
    <row r="19" spans="1:19" ht="15" customHeight="1">
      <c r="A19" s="126"/>
      <c r="B19" s="127"/>
      <c r="C19" s="126"/>
      <c r="D19" s="127"/>
      <c r="E19" s="131"/>
      <c r="F19" s="74"/>
      <c r="G19" s="12"/>
      <c r="H19" s="12"/>
      <c r="I19" s="16"/>
      <c r="J19" s="135"/>
      <c r="K19" s="12"/>
      <c r="L19" s="12"/>
      <c r="M19" s="80"/>
      <c r="N19" s="130"/>
      <c r="O19" s="165"/>
      <c r="P19" s="166"/>
      <c r="Q19" s="128"/>
      <c r="R19" s="28"/>
      <c r="S19"/>
    </row>
    <row r="20" ht="15">
      <c r="S20" s="6"/>
    </row>
    <row r="21" spans="2:19" ht="12.75">
      <c r="B21" s="27" t="s">
        <v>26</v>
      </c>
      <c r="H21" s="30"/>
      <c r="I21" s="31"/>
      <c r="J21" s="32"/>
      <c r="K21" s="31" t="s">
        <v>24</v>
      </c>
      <c r="L21" s="32"/>
      <c r="M21" s="32"/>
      <c r="N21" s="32"/>
      <c r="O21" s="32"/>
      <c r="S21" s="3"/>
    </row>
    <row r="23" ht="12.75">
      <c r="T23" s="5"/>
    </row>
    <row r="24" ht="12.75">
      <c r="T24" s="4"/>
    </row>
  </sheetData>
  <sheetProtection/>
  <mergeCells count="20">
    <mergeCell ref="B7:B8"/>
    <mergeCell ref="C7:C8"/>
    <mergeCell ref="D7:D8"/>
    <mergeCell ref="P7:P8"/>
    <mergeCell ref="Q7:Q8"/>
    <mergeCell ref="E7:E8"/>
    <mergeCell ref="F7:I7"/>
    <mergeCell ref="J7:M7"/>
    <mergeCell ref="N7:N8"/>
    <mergeCell ref="O7:O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55" right="0.16" top="1.18" bottom="0.59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Q12" sqref="Q12"/>
    </sheetView>
  </sheetViews>
  <sheetFormatPr defaultColWidth="11.421875" defaultRowHeight="12.75"/>
  <cols>
    <col min="1" max="1" width="3.140625" style="14" customWidth="1"/>
    <col min="2" max="2" width="22.421875" style="0" customWidth="1"/>
    <col min="3" max="3" width="9.8515625" style="14" bestFit="1" customWidth="1"/>
    <col min="4" max="4" width="10.8515625" style="1" customWidth="1"/>
    <col min="5" max="5" width="8.00390625" style="1" customWidth="1"/>
    <col min="6" max="7" width="4.8515625" style="14" customWidth="1"/>
    <col min="8" max="8" width="4.7109375" style="14" customWidth="1"/>
    <col min="9" max="9" width="5.7109375" style="14" customWidth="1"/>
    <col min="10" max="11" width="4.8515625" style="14" customWidth="1"/>
    <col min="12" max="12" width="4.7109375" style="14" customWidth="1"/>
    <col min="13" max="13" width="7.140625" style="14" customWidth="1"/>
    <col min="14" max="14" width="7.421875" style="14" customWidth="1"/>
    <col min="15" max="15" width="6.28125" style="14" customWidth="1"/>
    <col min="16" max="16" width="11.421875" style="14" customWidth="1"/>
    <col min="17" max="17" width="20.7109375" style="14" bestFit="1" customWidth="1"/>
    <col min="18" max="18" width="13.8515625" style="14" customWidth="1"/>
    <col min="19" max="19" width="14.00390625" style="1" customWidth="1"/>
  </cols>
  <sheetData>
    <row r="1" spans="1:19" ht="18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7"/>
    </row>
    <row r="2" spans="1:19" ht="6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</row>
    <row r="3" spans="1:19" ht="17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</row>
    <row r="4" ht="16.5" customHeight="1"/>
    <row r="5" spans="1:19" ht="19.5" customHeight="1">
      <c r="A5" s="192" t="s">
        <v>91</v>
      </c>
      <c r="B5" s="192"/>
      <c r="C5" s="192"/>
      <c r="D5" s="21"/>
      <c r="E5" s="22"/>
      <c r="F5" s="192" t="s">
        <v>27</v>
      </c>
      <c r="G5" s="192"/>
      <c r="H5" s="192"/>
      <c r="I5" s="23"/>
      <c r="J5" s="72">
        <v>2011</v>
      </c>
      <c r="K5" s="109" t="s">
        <v>93</v>
      </c>
      <c r="L5" s="109">
        <v>19</v>
      </c>
      <c r="M5" s="23">
        <v>20</v>
      </c>
      <c r="N5" s="23"/>
      <c r="O5" s="23"/>
      <c r="P5" s="85" t="s">
        <v>23</v>
      </c>
      <c r="S5" s="10"/>
    </row>
    <row r="6" spans="1:19" ht="22.5" customHeight="1">
      <c r="A6" s="196" t="s">
        <v>10</v>
      </c>
      <c r="B6" s="196"/>
      <c r="C6" s="196"/>
      <c r="D6" s="20"/>
      <c r="E6" s="24"/>
      <c r="F6" s="197" t="s">
        <v>8</v>
      </c>
      <c r="G6" s="197"/>
      <c r="H6" s="197"/>
      <c r="I6" s="23"/>
      <c r="J6" s="214" t="s">
        <v>9</v>
      </c>
      <c r="K6" s="214"/>
      <c r="L6" s="215"/>
      <c r="M6" s="215"/>
      <c r="N6" s="23"/>
      <c r="O6" s="23"/>
      <c r="P6" s="25" t="s">
        <v>14</v>
      </c>
      <c r="S6" s="8"/>
    </row>
    <row r="7" spans="1:19" ht="15" customHeight="1">
      <c r="A7" s="208" t="s">
        <v>2</v>
      </c>
      <c r="B7" s="206" t="s">
        <v>1</v>
      </c>
      <c r="C7" s="208" t="s">
        <v>0</v>
      </c>
      <c r="D7" s="223" t="s">
        <v>8</v>
      </c>
      <c r="E7" s="187" t="s">
        <v>3</v>
      </c>
      <c r="F7" s="218" t="s">
        <v>6</v>
      </c>
      <c r="G7" s="219"/>
      <c r="H7" s="219"/>
      <c r="I7" s="220"/>
      <c r="J7" s="218" t="s">
        <v>7</v>
      </c>
      <c r="K7" s="219"/>
      <c r="L7" s="219"/>
      <c r="M7" s="220"/>
      <c r="N7" s="202" t="s">
        <v>5</v>
      </c>
      <c r="O7" s="213" t="s">
        <v>13</v>
      </c>
      <c r="P7" s="225" t="s">
        <v>11</v>
      </c>
      <c r="Q7" s="216" t="s">
        <v>21</v>
      </c>
      <c r="R7" s="69"/>
      <c r="S7"/>
    </row>
    <row r="8" spans="1:18" s="2" customFormat="1" ht="15" customHeight="1">
      <c r="A8" s="208"/>
      <c r="B8" s="206"/>
      <c r="C8" s="208"/>
      <c r="D8" s="210"/>
      <c r="E8" s="187"/>
      <c r="F8" s="15">
        <v>1</v>
      </c>
      <c r="G8" s="12">
        <v>2</v>
      </c>
      <c r="H8" s="12">
        <v>3</v>
      </c>
      <c r="I8" s="16" t="s">
        <v>4</v>
      </c>
      <c r="J8" s="18">
        <v>1</v>
      </c>
      <c r="K8" s="12">
        <v>2</v>
      </c>
      <c r="L8" s="12">
        <v>3</v>
      </c>
      <c r="M8" s="80" t="s">
        <v>4</v>
      </c>
      <c r="N8" s="202"/>
      <c r="O8" s="204"/>
      <c r="P8" s="212"/>
      <c r="Q8" s="216"/>
      <c r="R8" s="69"/>
    </row>
    <row r="9" spans="1:18" s="2" customFormat="1" ht="15" customHeight="1">
      <c r="A9" s="34">
        <v>1</v>
      </c>
      <c r="B9" s="57" t="s">
        <v>89</v>
      </c>
      <c r="C9" s="11">
        <v>1992</v>
      </c>
      <c r="D9" s="174" t="s">
        <v>66</v>
      </c>
      <c r="E9" s="175">
        <v>123.9</v>
      </c>
      <c r="F9" s="125" t="s">
        <v>141</v>
      </c>
      <c r="G9" s="11">
        <v>130</v>
      </c>
      <c r="H9" s="117" t="s">
        <v>143</v>
      </c>
      <c r="I9" s="79">
        <f>MAX(F9:H9)</f>
        <v>130</v>
      </c>
      <c r="J9" s="65">
        <v>150</v>
      </c>
      <c r="K9" s="117" t="s">
        <v>154</v>
      </c>
      <c r="L9" s="117" t="s">
        <v>154</v>
      </c>
      <c r="M9" s="36">
        <f>MAX(J9:L9)</f>
        <v>150</v>
      </c>
      <c r="N9" s="37">
        <f>SUM(I9,M9)</f>
        <v>280</v>
      </c>
      <c r="O9" s="173"/>
      <c r="P9" s="153">
        <f>N9*10^(0.784780654*(LOG10(E9/173.961))^2)</f>
        <v>291.2086572192818</v>
      </c>
      <c r="Q9" s="47" t="s">
        <v>177</v>
      </c>
      <c r="R9" s="69"/>
    </row>
    <row r="10" spans="1:18" s="2" customFormat="1" ht="15" customHeight="1">
      <c r="A10" s="34">
        <v>2</v>
      </c>
      <c r="B10" s="56" t="s">
        <v>86</v>
      </c>
      <c r="C10" s="105">
        <v>1994</v>
      </c>
      <c r="D10" s="71" t="s">
        <v>27</v>
      </c>
      <c r="E10" s="33">
        <v>140</v>
      </c>
      <c r="F10" s="84">
        <v>90</v>
      </c>
      <c r="G10" s="73">
        <v>96</v>
      </c>
      <c r="H10" s="117" t="s">
        <v>159</v>
      </c>
      <c r="I10" s="81">
        <f>MAX(F10:H10)</f>
        <v>96</v>
      </c>
      <c r="J10" s="75">
        <v>115</v>
      </c>
      <c r="K10" s="73">
        <v>120</v>
      </c>
      <c r="L10" s="117" t="s">
        <v>162</v>
      </c>
      <c r="M10" s="36">
        <f>MAX(J10:L10)</f>
        <v>120</v>
      </c>
      <c r="N10" s="37">
        <f>SUM(I10,M10)</f>
        <v>216</v>
      </c>
      <c r="O10" s="77"/>
      <c r="P10" s="38">
        <f>N10*10^(0.784780654*(LOG10(E10/173.961))^2)</f>
        <v>219.50071396476739</v>
      </c>
      <c r="Q10" s="47" t="s">
        <v>179</v>
      </c>
      <c r="R10" s="69"/>
    </row>
    <row r="11" spans="1:19" ht="15" customHeight="1">
      <c r="A11" s="34">
        <v>3</v>
      </c>
      <c r="B11" s="55" t="s">
        <v>85</v>
      </c>
      <c r="C11" s="108" t="s">
        <v>90</v>
      </c>
      <c r="D11" s="12" t="s">
        <v>27</v>
      </c>
      <c r="E11" s="172">
        <v>110.5</v>
      </c>
      <c r="F11" s="145">
        <v>90</v>
      </c>
      <c r="G11" s="134" t="s">
        <v>158</v>
      </c>
      <c r="H11" s="134" t="s">
        <v>158</v>
      </c>
      <c r="I11" s="81">
        <f>MAX(F11:H11)</f>
        <v>90</v>
      </c>
      <c r="J11" s="74">
        <v>115</v>
      </c>
      <c r="K11" s="12">
        <v>120</v>
      </c>
      <c r="L11" s="132" t="s">
        <v>161</v>
      </c>
      <c r="M11" s="36">
        <f>MAX(J11:L11)</f>
        <v>120</v>
      </c>
      <c r="N11" s="37">
        <f>SUM(I11,M11)</f>
        <v>210</v>
      </c>
      <c r="O11" s="77"/>
      <c r="P11" s="38">
        <f>N11*10^(0.784780654*(LOG10(E11/173.961))^2)</f>
        <v>225.27010604218003</v>
      </c>
      <c r="Q11" s="68" t="s">
        <v>179</v>
      </c>
      <c r="R11" s="28"/>
      <c r="S11"/>
    </row>
    <row r="12" spans="1:19" ht="15" customHeight="1">
      <c r="A12" s="34">
        <v>4</v>
      </c>
      <c r="B12" s="56" t="s">
        <v>87</v>
      </c>
      <c r="C12" s="106">
        <v>1996</v>
      </c>
      <c r="D12" s="11" t="s">
        <v>34</v>
      </c>
      <c r="E12" s="48">
        <v>108.2</v>
      </c>
      <c r="F12" s="76">
        <v>60</v>
      </c>
      <c r="G12" s="117" t="s">
        <v>157</v>
      </c>
      <c r="H12" s="11">
        <v>65</v>
      </c>
      <c r="I12" s="81">
        <f>MAX(F12:H12)</f>
        <v>65</v>
      </c>
      <c r="J12" s="65">
        <v>80</v>
      </c>
      <c r="K12" s="117" t="s">
        <v>160</v>
      </c>
      <c r="L12" s="11">
        <v>85</v>
      </c>
      <c r="M12" s="36">
        <f>MAX(J12:L12)</f>
        <v>85</v>
      </c>
      <c r="N12" s="37">
        <f>SUM(I12,M12)</f>
        <v>150</v>
      </c>
      <c r="O12" s="77"/>
      <c r="P12" s="38">
        <f>N12*10^(0.784780654*(LOG10(E12/173.961))^2)</f>
        <v>161.98204648635306</v>
      </c>
      <c r="Q12" s="47" t="s">
        <v>180</v>
      </c>
      <c r="R12" s="28"/>
      <c r="S12"/>
    </row>
    <row r="13" spans="1:19" ht="15" customHeight="1">
      <c r="A13" s="126"/>
      <c r="B13" s="127"/>
      <c r="C13" s="126"/>
      <c r="D13" s="127"/>
      <c r="E13" s="131"/>
      <c r="F13" s="74"/>
      <c r="G13" s="12"/>
      <c r="H13" s="12"/>
      <c r="I13" s="16"/>
      <c r="J13" s="135"/>
      <c r="K13" s="12"/>
      <c r="L13" s="12"/>
      <c r="M13" s="80"/>
      <c r="N13" s="130"/>
      <c r="O13" s="165"/>
      <c r="P13" s="166"/>
      <c r="Q13" s="128"/>
      <c r="R13" s="28"/>
      <c r="S13"/>
    </row>
    <row r="14" spans="1:19" ht="15" customHeight="1">
      <c r="A14" s="50"/>
      <c r="B14" s="59"/>
      <c r="C14" s="60"/>
      <c r="D14" s="13"/>
      <c r="E14" s="61"/>
      <c r="F14" s="62"/>
      <c r="G14" s="62"/>
      <c r="H14" s="62"/>
      <c r="I14" s="51"/>
      <c r="J14" s="62"/>
      <c r="K14" s="62"/>
      <c r="L14" s="62"/>
      <c r="M14" s="51"/>
      <c r="N14" s="52"/>
      <c r="O14" s="52"/>
      <c r="P14" s="53"/>
      <c r="Q14" s="63"/>
      <c r="R14" s="28"/>
      <c r="S14"/>
    </row>
    <row r="15" spans="2:19" ht="15" customHeight="1">
      <c r="B15" s="27" t="s">
        <v>25</v>
      </c>
      <c r="H15" s="30"/>
      <c r="I15" s="31"/>
      <c r="J15" s="32"/>
      <c r="K15" s="31" t="s">
        <v>24</v>
      </c>
      <c r="L15" s="32"/>
      <c r="M15" s="32"/>
      <c r="N15" s="32"/>
      <c r="O15" s="32"/>
      <c r="R15" s="28"/>
      <c r="S15"/>
    </row>
    <row r="16" ht="12.75" customHeight="1">
      <c r="S16"/>
    </row>
    <row r="17" ht="12.75">
      <c r="S17" s="3"/>
    </row>
    <row r="19" ht="12.75">
      <c r="T19" s="5"/>
    </row>
    <row r="20" ht="12.75">
      <c r="T20" s="4"/>
    </row>
  </sheetData>
  <sheetProtection/>
  <mergeCells count="20">
    <mergeCell ref="A1:R1"/>
    <mergeCell ref="A3:R3"/>
    <mergeCell ref="A2:R2"/>
    <mergeCell ref="F5:H5"/>
    <mergeCell ref="A5:C5"/>
    <mergeCell ref="C7:C8"/>
    <mergeCell ref="D7:D8"/>
    <mergeCell ref="J6:K6"/>
    <mergeCell ref="L6:M6"/>
    <mergeCell ref="F6:H6"/>
    <mergeCell ref="E7:E8"/>
    <mergeCell ref="A6:C6"/>
    <mergeCell ref="A7:A8"/>
    <mergeCell ref="B7:B8"/>
    <mergeCell ref="Q7:Q8"/>
    <mergeCell ref="P7:P8"/>
    <mergeCell ref="J7:M7"/>
    <mergeCell ref="F7:I7"/>
    <mergeCell ref="O7:O8"/>
    <mergeCell ref="N7:N8"/>
  </mergeCells>
  <printOptions/>
  <pageMargins left="0.55" right="0.08" top="1.18" bottom="0.39000000000000007" header="0" footer="0.31"/>
  <pageSetup fitToHeight="2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Māŗis</cp:lastModifiedBy>
  <cp:lastPrinted>2011-08-22T14:49:12Z</cp:lastPrinted>
  <dcterms:created xsi:type="dcterms:W3CDTF">2003-02-19T08:10:17Z</dcterms:created>
  <dcterms:modified xsi:type="dcterms:W3CDTF">2011-08-28T00:11:56Z</dcterms:modified>
  <cp:category/>
  <cp:version/>
  <cp:contentType/>
  <cp:contentStatus/>
</cp:coreProperties>
</file>