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801" activeTab="0"/>
  </bookViews>
  <sheets>
    <sheet name="1. Plūsma (26.12)" sheetId="1" r:id="rId1"/>
    <sheet name="2. Plūsma (26.12)" sheetId="2" r:id="rId2"/>
    <sheet name="1. Plūsma (27.12)" sheetId="3" r:id="rId3"/>
    <sheet name="2. Plūsma (27.12)" sheetId="4" r:id="rId4"/>
    <sheet name="3. Plūsma (27.12)" sheetId="5" r:id="rId5"/>
    <sheet name="4. Plūsma 27.12)" sheetId="6" r:id="rId6"/>
  </sheets>
  <definedNames>
    <definedName name="_xlnm.Print_Area" localSheetId="0">'1. Plūsma (26.12)'!$A$1:$Q$32</definedName>
  </definedNames>
  <calcPr fullCalcOnLoad="1"/>
</workbook>
</file>

<file path=xl/sharedStrings.xml><?xml version="1.0" encoding="utf-8"?>
<sst xmlns="http://schemas.openxmlformats.org/spreadsheetml/2006/main" count="470" uniqueCount="139">
  <si>
    <t>SACENSĪBU PROTOKOLS</t>
  </si>
  <si>
    <t>nr.</t>
  </si>
  <si>
    <t>Vārds, Uzvārds</t>
  </si>
  <si>
    <t>Dz.g.</t>
  </si>
  <si>
    <t>Komanda</t>
  </si>
  <si>
    <t>Dal.sv.</t>
  </si>
  <si>
    <t>RAUŠANA</t>
  </si>
  <si>
    <t>GRŪŠANA</t>
  </si>
  <si>
    <t>Vieta</t>
  </si>
  <si>
    <t>Summa</t>
  </si>
  <si>
    <t>Sinklers</t>
  </si>
  <si>
    <t>1.</t>
  </si>
  <si>
    <t>2.</t>
  </si>
  <si>
    <t>3.</t>
  </si>
  <si>
    <t>Rez.</t>
  </si>
  <si>
    <t>Ventspils</t>
  </si>
  <si>
    <t>Meitenes</t>
  </si>
  <si>
    <t>Daniela Ivanova</t>
  </si>
  <si>
    <t>SACENSĪBU TIESNEŠI</t>
  </si>
  <si>
    <t>Pienākumi</t>
  </si>
  <si>
    <t>Pilsēta</t>
  </si>
  <si>
    <t>Kategorija</t>
  </si>
  <si>
    <t>Galvenais tiesnesis:</t>
  </si>
  <si>
    <t>Sekretārs:</t>
  </si>
  <si>
    <t>Tiesnesis Nr.1</t>
  </si>
  <si>
    <t>Tiesnesis Nr.2</t>
  </si>
  <si>
    <t>Tiesnesis Nr.3</t>
  </si>
  <si>
    <t xml:space="preserve"> </t>
  </si>
  <si>
    <t>Edgars Tīfentāls</t>
  </si>
  <si>
    <t>Liepāja</t>
  </si>
  <si>
    <t>Edgars Zemrūķis</t>
  </si>
  <si>
    <t>Viktors Ščerbatihs</t>
  </si>
  <si>
    <t>NTKII</t>
  </si>
  <si>
    <t>STKII</t>
  </si>
  <si>
    <t>NTKIII</t>
  </si>
  <si>
    <t>Armands Mežinskis</t>
  </si>
  <si>
    <t>Dobele</t>
  </si>
  <si>
    <t>Saldus</t>
  </si>
  <si>
    <t>45kg</t>
  </si>
  <si>
    <t>50kg</t>
  </si>
  <si>
    <t>56kg</t>
  </si>
  <si>
    <t>62kg</t>
  </si>
  <si>
    <t>69kg</t>
  </si>
  <si>
    <t>77kg</t>
  </si>
  <si>
    <t>85kg</t>
  </si>
  <si>
    <t>94kg</t>
  </si>
  <si>
    <t>Henrijs Elpers</t>
  </si>
  <si>
    <t>Jevgēnijs Haustovs</t>
  </si>
  <si>
    <t>Artūrs Ņemčenkovs</t>
  </si>
  <si>
    <t>Māris Ozoliņš</t>
  </si>
  <si>
    <t>Toms Upenieks</t>
  </si>
  <si>
    <t>Reinis Brūvelis</t>
  </si>
  <si>
    <t>Ričards Vidavs</t>
  </si>
  <si>
    <t>Jevgēnijs Černovs</t>
  </si>
  <si>
    <t>Roberts Ščerbatihs</t>
  </si>
  <si>
    <t>Madars Peterhofs</t>
  </si>
  <si>
    <t>Dilans Kabajevs</t>
  </si>
  <si>
    <t>Roberts Brože</t>
  </si>
  <si>
    <t>Alberts Juhimenko</t>
  </si>
  <si>
    <t>Artjoms Grišķenko</t>
  </si>
  <si>
    <t>Ulvis Bērzons</t>
  </si>
  <si>
    <t>Nosaukums  -&gt;Starptautiskais turnīrs "Vecgada kauss 2015"/Latvijas 5. Studentu čempionāts svarcelšanā</t>
  </si>
  <si>
    <t xml:space="preserve"> -&gt; 26.12.2015. - 28.12.2015. -&gt; Dobele</t>
  </si>
  <si>
    <t>virs 105kg</t>
  </si>
  <si>
    <t>105kg</t>
  </si>
  <si>
    <t>Ritvars Suharevs</t>
  </si>
  <si>
    <t>40kg</t>
  </si>
  <si>
    <t>35kg</t>
  </si>
  <si>
    <t>Rebeka Koha</t>
  </si>
  <si>
    <t>Ventspils/LSPA</t>
  </si>
  <si>
    <t>Liepāja/LiepU</t>
  </si>
  <si>
    <t>Dina Dāvida</t>
  </si>
  <si>
    <t>Ventspils/RSU</t>
  </si>
  <si>
    <t>Daugavpils/DU</t>
  </si>
  <si>
    <t>Uģis Vizulis</t>
  </si>
  <si>
    <t>Elmārs Kaleda</t>
  </si>
  <si>
    <t>Daugavpils</t>
  </si>
  <si>
    <t>Vlads Butkevičs</t>
  </si>
  <si>
    <t>Arturs Vasiļonoks</t>
  </si>
  <si>
    <t>Ilgmārs Rimicāns</t>
  </si>
  <si>
    <t>Vadims Koževņikovs</t>
  </si>
  <si>
    <t>Triin Põdersoo</t>
  </si>
  <si>
    <t>Tartu</t>
  </si>
  <si>
    <t xml:space="preserve">Nikita Klevtsov </t>
  </si>
  <si>
    <t>Rīga/LSPA</t>
  </si>
  <si>
    <t>Zane Gavare</t>
  </si>
  <si>
    <t>Kristīne Sīle</t>
  </si>
  <si>
    <t>Laurita Laura Grantiņa</t>
  </si>
  <si>
    <t>Ludza</t>
  </si>
  <si>
    <t>Artūrs Priliņš</t>
  </si>
  <si>
    <t>Jānis Škrabe</t>
  </si>
  <si>
    <t>Artūrs Zaharāns</t>
  </si>
  <si>
    <t>Ēriks Filipčenko</t>
  </si>
  <si>
    <t>Vlads Prokofjevs</t>
  </si>
  <si>
    <t>Lauris Ruško</t>
  </si>
  <si>
    <t>Andris Tutins</t>
  </si>
  <si>
    <t>Kristīne Skabeiki</t>
  </si>
  <si>
    <t>Diāna Dudareva</t>
  </si>
  <si>
    <t>Deniss Golovenko</t>
  </si>
  <si>
    <t>Jānis Eisaks</t>
  </si>
  <si>
    <t>Tukums</t>
  </si>
  <si>
    <t>Leonīds Čupriks</t>
  </si>
  <si>
    <t>Rīga</t>
  </si>
  <si>
    <t>Povilas Valskis</t>
  </si>
  <si>
    <t>Klaipēda</t>
  </si>
  <si>
    <t>Mindaugas Rimkus</t>
  </si>
  <si>
    <t>Julius Cancingeris</t>
  </si>
  <si>
    <t>Modestas Rimas</t>
  </si>
  <si>
    <t>Lukas Liūlaitis</t>
  </si>
  <si>
    <t>Darius Galdikas</t>
  </si>
  <si>
    <t>Balvi</t>
  </si>
  <si>
    <t>Rainers Melnstrads</t>
  </si>
  <si>
    <t>Dāvis Maks</t>
  </si>
  <si>
    <t>Alekss Blonskis</t>
  </si>
  <si>
    <t>Ralfs Plavnieks</t>
  </si>
  <si>
    <t>56kg;62kg;77kg (27.12.2015)</t>
  </si>
  <si>
    <t>Meitenes (27.12.2015)</t>
  </si>
  <si>
    <t>Elviss Barbans</t>
  </si>
  <si>
    <t>Eduards Andruškēvičs</t>
  </si>
  <si>
    <t>Artūrs Rumba</t>
  </si>
  <si>
    <t>Edvards Juhimenko</t>
  </si>
  <si>
    <t>Ritvars Zaharāns</t>
  </si>
  <si>
    <t>Iļja Babkovs</t>
  </si>
  <si>
    <t>I</t>
  </si>
  <si>
    <t>II</t>
  </si>
  <si>
    <t>III</t>
  </si>
  <si>
    <t>IV</t>
  </si>
  <si>
    <t>Vitālijs Volkovs</t>
  </si>
  <si>
    <t>Daniil Masjukov</t>
  </si>
  <si>
    <t>Igors Romānovs</t>
  </si>
  <si>
    <t>Kārlis Grīva</t>
  </si>
  <si>
    <t xml:space="preserve"> Artūrs Berezovs/LSPA</t>
  </si>
  <si>
    <t>Linda Jakovele</t>
  </si>
  <si>
    <t>Igors Romanovs</t>
  </si>
  <si>
    <t>Rebeka Koha LV rekords 88 kg</t>
  </si>
  <si>
    <t>koha rek 106</t>
  </si>
  <si>
    <t>Berzons 165 LV rekords</t>
  </si>
  <si>
    <t>Suharevs Lv rekords rausana</t>
  </si>
  <si>
    <t>Mezinskis U15 LV rekords  146kg grusan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</si>
</sst>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Jā&quot;;&quot;Jā&quot;;&quot;Nē&quot;"/>
    <numFmt numFmtId="166" formatCode="&quot;Patiess&quot;;&quot;Patiess&quot;;&quot;Aplams&quot;"/>
    <numFmt numFmtId="167" formatCode="&quot;Ieslēgts&quot;;&quot;Ieslēgts&quot;;&quot;Izslēgts&quot;"/>
    <numFmt numFmtId="168" formatCode="[$€-2]\ #\ ##,000_);[Red]\([$€-2]\ #\ ##,0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7"/>
      <color indexed="8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6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2" fontId="10" fillId="33" borderId="10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64" fontId="9" fillId="34" borderId="10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1" fontId="13" fillId="33" borderId="10" xfId="0" applyNumberFormat="1" applyFont="1" applyFill="1" applyBorder="1" applyAlignment="1" applyProtection="1">
      <alignment horizontal="center" vertical="center"/>
      <protection/>
    </xf>
    <xf numFmtId="164" fontId="12" fillId="34" borderId="10" xfId="0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7" fillId="33" borderId="0" xfId="0" applyFont="1" applyFill="1" applyBorder="1" applyAlignment="1" applyProtection="1">
      <alignment horizontal="left" vertical="top"/>
      <protection/>
    </xf>
    <xf numFmtId="0" fontId="14" fillId="33" borderId="0" xfId="0" applyFont="1" applyFill="1" applyBorder="1" applyAlignment="1" applyProtection="1">
      <alignment horizontal="left" vertical="top"/>
      <protection/>
    </xf>
    <xf numFmtId="0" fontId="17" fillId="33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33" borderId="10" xfId="0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9" fillId="19" borderId="10" xfId="0" applyNumberFormat="1" applyFont="1" applyFill="1" applyBorder="1" applyAlignment="1" applyProtection="1">
      <alignment horizontal="center" vertical="center"/>
      <protection/>
    </xf>
    <xf numFmtId="1" fontId="9" fillId="37" borderId="10" xfId="0" applyNumberFormat="1" applyFont="1" applyFill="1" applyBorder="1" applyAlignment="1" applyProtection="1">
      <alignment horizontal="center" vertical="center"/>
      <protection/>
    </xf>
    <xf numFmtId="1" fontId="12" fillId="19" borderId="10" xfId="0" applyNumberFormat="1" applyFont="1" applyFill="1" applyBorder="1" applyAlignment="1" applyProtection="1">
      <alignment horizontal="center" vertical="center"/>
      <protection/>
    </xf>
    <xf numFmtId="1" fontId="9" fillId="38" borderId="10" xfId="0" applyNumberFormat="1" applyFont="1" applyFill="1" applyBorder="1" applyAlignment="1" applyProtection="1">
      <alignment horizontal="center" vertical="center"/>
      <protection/>
    </xf>
    <xf numFmtId="1" fontId="12" fillId="36" borderId="10" xfId="0" applyNumberFormat="1" applyFont="1" applyFill="1" applyBorder="1" applyAlignment="1" applyProtection="1">
      <alignment horizontal="center" vertical="center"/>
      <protection/>
    </xf>
    <xf numFmtId="1" fontId="12" fillId="38" borderId="10" xfId="0" applyNumberFormat="1" applyFont="1" applyFill="1" applyBorder="1" applyAlignment="1" applyProtection="1">
      <alignment horizontal="center" vertical="center"/>
      <protection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56" fillId="33" borderId="10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2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7" fillId="33" borderId="18" xfId="0" applyFont="1" applyFill="1" applyBorder="1" applyAlignment="1" applyProtection="1">
      <alignment horizontal="left" vertical="top"/>
      <protection/>
    </xf>
    <xf numFmtId="0" fontId="17" fillId="33" borderId="0" xfId="0" applyFont="1" applyFill="1" applyBorder="1" applyAlignment="1" applyProtection="1">
      <alignment horizontal="left" vertical="top"/>
      <protection/>
    </xf>
    <xf numFmtId="0" fontId="13" fillId="33" borderId="11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3" fillId="33" borderId="10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13" fillId="33" borderId="12" xfId="0" applyFont="1" applyFill="1" applyBorder="1" applyAlignment="1" applyProtection="1">
      <alignment horizontal="left"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A2" sqref="A2:P2"/>
    </sheetView>
  </sheetViews>
  <sheetFormatPr defaultColWidth="9.140625" defaultRowHeight="12.75"/>
  <cols>
    <col min="1" max="1" width="3.57421875" style="1" customWidth="1"/>
    <col min="2" max="2" width="20.7109375" style="1" customWidth="1"/>
    <col min="3" max="3" width="6.7109375" style="1" customWidth="1"/>
    <col min="4" max="4" width="13.003906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1" ht="12.75">
      <c r="B1" s="1" t="s">
        <v>27</v>
      </c>
    </row>
    <row r="2" spans="1:16" ht="12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.7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57" t="s">
        <v>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"/>
      <c r="P5" s="3"/>
    </row>
    <row r="6" spans="1:16" ht="12.75" customHeight="1">
      <c r="A6" s="55" t="s">
        <v>1</v>
      </c>
      <c r="B6" s="53" t="s">
        <v>2</v>
      </c>
      <c r="C6" s="55" t="s">
        <v>3</v>
      </c>
      <c r="D6" s="55" t="s">
        <v>4</v>
      </c>
      <c r="E6" s="54" t="s">
        <v>5</v>
      </c>
      <c r="F6" s="53" t="s">
        <v>6</v>
      </c>
      <c r="G6" s="53"/>
      <c r="H6" s="53"/>
      <c r="I6" s="53"/>
      <c r="J6" s="53" t="s">
        <v>7</v>
      </c>
      <c r="K6" s="53"/>
      <c r="L6" s="53"/>
      <c r="M6" s="53"/>
      <c r="N6" s="45" t="s">
        <v>8</v>
      </c>
      <c r="O6" s="46" t="s">
        <v>9</v>
      </c>
      <c r="P6" s="54" t="s">
        <v>10</v>
      </c>
    </row>
    <row r="7" spans="1:16" ht="12.75">
      <c r="A7" s="55"/>
      <c r="B7" s="53"/>
      <c r="C7" s="55"/>
      <c r="D7" s="55"/>
      <c r="E7" s="54"/>
      <c r="F7" s="5" t="s">
        <v>11</v>
      </c>
      <c r="G7" s="5" t="s">
        <v>12</v>
      </c>
      <c r="H7" s="5" t="s">
        <v>13</v>
      </c>
      <c r="I7" s="6" t="s">
        <v>14</v>
      </c>
      <c r="J7" s="5" t="s">
        <v>11</v>
      </c>
      <c r="K7" s="5" t="s">
        <v>12</v>
      </c>
      <c r="L7" s="5" t="s">
        <v>13</v>
      </c>
      <c r="M7" s="6" t="s">
        <v>14</v>
      </c>
      <c r="N7" s="45"/>
      <c r="O7" s="46"/>
      <c r="P7" s="54"/>
    </row>
    <row r="8" spans="1:16" ht="12.75">
      <c r="A8" s="50" t="s">
        <v>67</v>
      </c>
      <c r="B8" s="48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1:17" ht="12.75">
      <c r="A9" s="27">
        <v>1</v>
      </c>
      <c r="B9" s="30" t="s">
        <v>121</v>
      </c>
      <c r="C9" s="28">
        <v>2005</v>
      </c>
      <c r="D9" s="7" t="s">
        <v>88</v>
      </c>
      <c r="E9" s="10">
        <v>32.6</v>
      </c>
      <c r="F9" s="33">
        <v>20</v>
      </c>
      <c r="G9" s="33">
        <v>23</v>
      </c>
      <c r="H9" s="34">
        <v>26</v>
      </c>
      <c r="I9" s="11">
        <v>23</v>
      </c>
      <c r="J9" s="37">
        <v>25</v>
      </c>
      <c r="K9" s="32">
        <v>27</v>
      </c>
      <c r="L9" s="32">
        <v>31</v>
      </c>
      <c r="M9" s="11">
        <v>31</v>
      </c>
      <c r="N9" s="10" t="s">
        <v>123</v>
      </c>
      <c r="O9" s="12">
        <f>I9+M9</f>
        <v>54</v>
      </c>
      <c r="P9" s="13">
        <f>IF(O9=0,0,10^(0.794358141*LOG10(E9/174.393)^2)*O9)</f>
        <v>142.47909858484704</v>
      </c>
      <c r="Q9" s="14"/>
    </row>
    <row r="10" spans="1:17" ht="12.75">
      <c r="A10" s="27">
        <v>2</v>
      </c>
      <c r="B10" s="29" t="s">
        <v>74</v>
      </c>
      <c r="C10" s="28">
        <v>2006</v>
      </c>
      <c r="D10" s="7" t="s">
        <v>37</v>
      </c>
      <c r="E10" s="10">
        <v>32.2</v>
      </c>
      <c r="F10" s="33">
        <v>16</v>
      </c>
      <c r="G10" s="34">
        <v>18</v>
      </c>
      <c r="H10" s="33">
        <v>18</v>
      </c>
      <c r="I10" s="11">
        <v>18</v>
      </c>
      <c r="J10" s="37">
        <v>22</v>
      </c>
      <c r="K10" s="32">
        <v>24</v>
      </c>
      <c r="L10" s="36">
        <v>26</v>
      </c>
      <c r="M10" s="11">
        <v>24</v>
      </c>
      <c r="N10" s="10" t="s">
        <v>124</v>
      </c>
      <c r="O10" s="12">
        <f>I10+M10</f>
        <v>42</v>
      </c>
      <c r="P10" s="13">
        <f>IF(O10=0,0,10^(0.794358141*LOG10(E10/174.393)^2)*O10)</f>
        <v>112.41738423441561</v>
      </c>
      <c r="Q10" s="14"/>
    </row>
    <row r="11" spans="1:17" ht="12.75">
      <c r="A11" s="27">
        <v>3</v>
      </c>
      <c r="B11" s="30" t="s">
        <v>122</v>
      </c>
      <c r="C11" s="28">
        <v>2006</v>
      </c>
      <c r="D11" s="7" t="s">
        <v>88</v>
      </c>
      <c r="E11" s="10">
        <v>29.8</v>
      </c>
      <c r="F11" s="33">
        <v>14</v>
      </c>
      <c r="G11" s="33">
        <v>16</v>
      </c>
      <c r="H11" s="35">
        <v>18</v>
      </c>
      <c r="I11" s="11">
        <v>18</v>
      </c>
      <c r="J11" s="37">
        <v>17</v>
      </c>
      <c r="K11" s="32">
        <v>22</v>
      </c>
      <c r="L11" s="36">
        <v>25</v>
      </c>
      <c r="M11" s="11">
        <v>22</v>
      </c>
      <c r="N11" s="10" t="s">
        <v>125</v>
      </c>
      <c r="O11" s="12">
        <f>I11+M11</f>
        <v>40</v>
      </c>
      <c r="P11" s="13">
        <f>IF(O11=0,0,10^(0.794358141*LOG10(E11/174.393)^2)*O11)</f>
        <v>117.42305296491887</v>
      </c>
      <c r="Q11" s="14"/>
    </row>
    <row r="12" spans="1:16" ht="12.75">
      <c r="A12" s="50" t="s">
        <v>66</v>
      </c>
      <c r="B12" s="4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</row>
    <row r="13" spans="1:17" ht="12.75">
      <c r="A13" s="7">
        <v>1</v>
      </c>
      <c r="B13" s="8" t="s">
        <v>90</v>
      </c>
      <c r="C13" s="9">
        <v>2005</v>
      </c>
      <c r="D13" s="7" t="s">
        <v>15</v>
      </c>
      <c r="E13" s="10">
        <v>35.7</v>
      </c>
      <c r="F13" s="32">
        <v>11</v>
      </c>
      <c r="G13" s="32">
        <v>13</v>
      </c>
      <c r="H13" s="32">
        <v>14</v>
      </c>
      <c r="I13" s="11">
        <v>14</v>
      </c>
      <c r="J13" s="37">
        <v>17</v>
      </c>
      <c r="K13" s="32">
        <v>19</v>
      </c>
      <c r="L13" s="33">
        <v>21</v>
      </c>
      <c r="M13" s="11">
        <v>21</v>
      </c>
      <c r="N13" s="10" t="s">
        <v>125</v>
      </c>
      <c r="O13" s="12">
        <f>I13+M13</f>
        <v>35</v>
      </c>
      <c r="P13" s="13">
        <f>IF(O13=0,0,10^(0.794358141*LOG10(E13/174.393)^2)*O13)</f>
        <v>83.37084717046869</v>
      </c>
      <c r="Q13" s="14"/>
    </row>
    <row r="14" spans="1:17" ht="12.75">
      <c r="A14" s="27">
        <v>2</v>
      </c>
      <c r="B14" s="29" t="s">
        <v>120</v>
      </c>
      <c r="C14" s="28">
        <v>2005</v>
      </c>
      <c r="D14" s="7" t="s">
        <v>36</v>
      </c>
      <c r="E14" s="10">
        <v>39.7</v>
      </c>
      <c r="F14" s="33">
        <v>15</v>
      </c>
      <c r="G14" s="34">
        <v>16</v>
      </c>
      <c r="H14" s="33">
        <v>16</v>
      </c>
      <c r="I14" s="11">
        <v>16</v>
      </c>
      <c r="J14" s="37">
        <v>20</v>
      </c>
      <c r="K14" s="32">
        <v>21</v>
      </c>
      <c r="L14" s="32">
        <v>22</v>
      </c>
      <c r="M14" s="11">
        <v>22</v>
      </c>
      <c r="N14" s="10" t="s">
        <v>124</v>
      </c>
      <c r="O14" s="12">
        <f>I14+M14</f>
        <v>38</v>
      </c>
      <c r="P14" s="13">
        <f>IF(O14=0,0,10^(0.794358141*LOG10(E14/174.393)^2)*O14)</f>
        <v>80.89899731837515</v>
      </c>
      <c r="Q14" s="14"/>
    </row>
    <row r="15" spans="1:17" ht="12.75">
      <c r="A15" s="27">
        <v>3</v>
      </c>
      <c r="B15" s="30" t="s">
        <v>93</v>
      </c>
      <c r="C15" s="28">
        <v>2003</v>
      </c>
      <c r="D15" s="7" t="s">
        <v>88</v>
      </c>
      <c r="E15" s="10">
        <v>38.5</v>
      </c>
      <c r="F15" s="33">
        <v>30</v>
      </c>
      <c r="G15" s="34">
        <v>32</v>
      </c>
      <c r="H15" s="33">
        <v>35</v>
      </c>
      <c r="I15" s="11">
        <v>35</v>
      </c>
      <c r="J15" s="37">
        <v>35</v>
      </c>
      <c r="K15" s="32">
        <v>37</v>
      </c>
      <c r="L15" s="32">
        <v>40</v>
      </c>
      <c r="M15" s="11">
        <v>40</v>
      </c>
      <c r="N15" s="10" t="s">
        <v>123</v>
      </c>
      <c r="O15" s="12">
        <f>I15+M15</f>
        <v>75</v>
      </c>
      <c r="P15" s="13">
        <f>IF(O15=0,0,10^(0.794358141*LOG10(E15/174.393)^2)*O15)</f>
        <v>164.80613487402783</v>
      </c>
      <c r="Q15" s="14"/>
    </row>
    <row r="16" spans="1:16" ht="12.75">
      <c r="A16" s="47" t="s">
        <v>38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7" ht="12.75">
      <c r="A17" s="7">
        <v>1</v>
      </c>
      <c r="B17" s="8" t="s">
        <v>92</v>
      </c>
      <c r="C17" s="9">
        <v>2000</v>
      </c>
      <c r="D17" s="7" t="s">
        <v>88</v>
      </c>
      <c r="E17" s="10">
        <v>42.3</v>
      </c>
      <c r="F17" s="32">
        <v>35</v>
      </c>
      <c r="G17" s="32">
        <v>37</v>
      </c>
      <c r="H17" s="36">
        <v>40</v>
      </c>
      <c r="I17" s="11">
        <v>37</v>
      </c>
      <c r="J17" s="37">
        <v>45</v>
      </c>
      <c r="K17" s="32">
        <v>47</v>
      </c>
      <c r="L17" s="26">
        <v>0</v>
      </c>
      <c r="M17" s="11">
        <v>47</v>
      </c>
      <c r="N17" s="10" t="s">
        <v>123</v>
      </c>
      <c r="O17" s="12">
        <f>I17+M17</f>
        <v>84</v>
      </c>
      <c r="P17" s="13">
        <f>IF(O17=0,0,10^(0.794358141*LOG10(E17/174.393)^2)*O17)</f>
        <v>167.84552827142514</v>
      </c>
      <c r="Q17" s="14"/>
    </row>
    <row r="18" spans="1:17" ht="12.75">
      <c r="A18" s="27">
        <v>2</v>
      </c>
      <c r="B18" s="29" t="s">
        <v>94</v>
      </c>
      <c r="C18" s="28">
        <v>2003</v>
      </c>
      <c r="D18" s="7" t="s">
        <v>88</v>
      </c>
      <c r="E18" s="10">
        <v>41</v>
      </c>
      <c r="F18" s="33">
        <v>30</v>
      </c>
      <c r="G18" s="33">
        <v>32</v>
      </c>
      <c r="H18" s="33">
        <v>35</v>
      </c>
      <c r="I18" s="11">
        <v>35</v>
      </c>
      <c r="J18" s="37">
        <v>33</v>
      </c>
      <c r="K18" s="32">
        <v>36</v>
      </c>
      <c r="L18" s="32">
        <v>40</v>
      </c>
      <c r="M18" s="11">
        <v>40</v>
      </c>
      <c r="N18" s="10" t="s">
        <v>124</v>
      </c>
      <c r="O18" s="12">
        <f>I18+M18</f>
        <v>75</v>
      </c>
      <c r="P18" s="13">
        <f>IF(O18=0,0,10^(0.794358141*LOG10(E18/174.393)^2)*O18)</f>
        <v>154.5565211883296</v>
      </c>
      <c r="Q18" s="14"/>
    </row>
    <row r="19" spans="1:17" ht="12.75">
      <c r="A19" s="27">
        <v>3</v>
      </c>
      <c r="B19" s="30" t="s">
        <v>98</v>
      </c>
      <c r="C19" s="28">
        <v>2003</v>
      </c>
      <c r="D19" s="7" t="s">
        <v>88</v>
      </c>
      <c r="E19" s="10">
        <v>41.4</v>
      </c>
      <c r="F19" s="33">
        <v>25</v>
      </c>
      <c r="G19" s="34">
        <v>27</v>
      </c>
      <c r="H19" s="33">
        <v>27</v>
      </c>
      <c r="I19" s="11">
        <v>27</v>
      </c>
      <c r="J19" s="37">
        <v>30</v>
      </c>
      <c r="K19" s="32">
        <v>32</v>
      </c>
      <c r="L19" s="36">
        <v>35</v>
      </c>
      <c r="M19" s="11">
        <v>32</v>
      </c>
      <c r="N19" s="10" t="s">
        <v>125</v>
      </c>
      <c r="O19" s="12">
        <f>I19+M19</f>
        <v>59</v>
      </c>
      <c r="P19" s="13">
        <f>IF(O19=0,0,10^(0.794358141*LOG10(E19/174.393)^2)*O19)</f>
        <v>120.4149385000406</v>
      </c>
      <c r="Q19" s="14"/>
    </row>
    <row r="20" spans="1:16" ht="12.75">
      <c r="A20" s="50" t="s">
        <v>39</v>
      </c>
      <c r="B20" s="4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17" ht="12.75">
      <c r="A21" s="27">
        <v>1</v>
      </c>
      <c r="B21" s="8" t="s">
        <v>112</v>
      </c>
      <c r="C21" s="9">
        <v>2001</v>
      </c>
      <c r="D21" s="7" t="s">
        <v>110</v>
      </c>
      <c r="E21" s="10">
        <v>46.4</v>
      </c>
      <c r="F21" s="33">
        <v>40</v>
      </c>
      <c r="G21" s="33">
        <v>43</v>
      </c>
      <c r="H21" s="34">
        <v>45</v>
      </c>
      <c r="I21" s="11">
        <v>43</v>
      </c>
      <c r="J21" s="37">
        <v>50</v>
      </c>
      <c r="K21" s="36">
        <v>53</v>
      </c>
      <c r="L21" s="36">
        <v>53</v>
      </c>
      <c r="M21" s="11">
        <v>50</v>
      </c>
      <c r="N21" s="10" t="s">
        <v>123</v>
      </c>
      <c r="O21" s="12">
        <f>I21+M21</f>
        <v>93</v>
      </c>
      <c r="P21" s="13">
        <f>IF(O21=0,0,10^(0.794358141*LOG10(E21/174.393)^2)*O21)</f>
        <v>170.26591629028005</v>
      </c>
      <c r="Q21" s="14"/>
    </row>
    <row r="22" spans="1:17" ht="12.75">
      <c r="A22" s="7">
        <v>2</v>
      </c>
      <c r="B22" s="8" t="s">
        <v>113</v>
      </c>
      <c r="C22" s="9">
        <v>2006</v>
      </c>
      <c r="D22" s="7" t="s">
        <v>110</v>
      </c>
      <c r="E22" s="10">
        <v>46.25</v>
      </c>
      <c r="F22" s="33">
        <v>23</v>
      </c>
      <c r="G22" s="33">
        <v>26</v>
      </c>
      <c r="H22" s="33">
        <v>28</v>
      </c>
      <c r="I22" s="11">
        <v>28</v>
      </c>
      <c r="J22" s="37">
        <v>33</v>
      </c>
      <c r="K22" s="32">
        <v>36</v>
      </c>
      <c r="L22" s="36">
        <v>38</v>
      </c>
      <c r="M22" s="11">
        <v>36</v>
      </c>
      <c r="N22" s="10" t="s">
        <v>124</v>
      </c>
      <c r="O22" s="12">
        <f>I22+M22</f>
        <v>64</v>
      </c>
      <c r="P22" s="13">
        <f>IF(O22=0,0,10^(0.794358141*LOG10(E22/174.393)^2)*O22)</f>
        <v>117.5197776316063</v>
      </c>
      <c r="Q22" s="14"/>
    </row>
    <row r="23" spans="1:17" ht="12.75">
      <c r="A23" s="7">
        <v>3</v>
      </c>
      <c r="B23" s="30" t="s">
        <v>46</v>
      </c>
      <c r="C23" s="28">
        <v>2005</v>
      </c>
      <c r="D23" s="7" t="s">
        <v>15</v>
      </c>
      <c r="E23" s="10">
        <v>49.75</v>
      </c>
      <c r="F23" s="32">
        <v>22</v>
      </c>
      <c r="G23" s="32">
        <v>24</v>
      </c>
      <c r="H23" s="32">
        <v>25</v>
      </c>
      <c r="I23" s="11">
        <v>25</v>
      </c>
      <c r="J23" s="37">
        <v>27</v>
      </c>
      <c r="K23" s="32">
        <v>28</v>
      </c>
      <c r="L23" s="33">
        <v>29</v>
      </c>
      <c r="M23" s="11">
        <v>29</v>
      </c>
      <c r="N23" s="10" t="s">
        <v>126</v>
      </c>
      <c r="O23" s="12">
        <f>I23+M23</f>
        <v>54</v>
      </c>
      <c r="P23" s="13">
        <f>IF(O23=0,0,10^(0.794358141*LOG10(E23/174.393)^2)*O23)</f>
        <v>92.92004812008763</v>
      </c>
      <c r="Q23" s="14"/>
    </row>
    <row r="24" spans="1:17" ht="12.75">
      <c r="A24" s="27">
        <v>4</v>
      </c>
      <c r="B24" s="29" t="s">
        <v>114</v>
      </c>
      <c r="C24" s="28">
        <v>2006</v>
      </c>
      <c r="D24" s="7" t="s">
        <v>110</v>
      </c>
      <c r="E24" s="10">
        <v>48.4</v>
      </c>
      <c r="F24" s="33">
        <v>22</v>
      </c>
      <c r="G24" s="34">
        <v>24</v>
      </c>
      <c r="H24" s="33">
        <v>24</v>
      </c>
      <c r="I24" s="11">
        <v>24</v>
      </c>
      <c r="J24" s="37">
        <v>32</v>
      </c>
      <c r="K24" s="32">
        <v>34</v>
      </c>
      <c r="L24" s="36">
        <v>36</v>
      </c>
      <c r="M24" s="11">
        <v>34</v>
      </c>
      <c r="N24" s="10" t="s">
        <v>125</v>
      </c>
      <c r="O24" s="12">
        <f>I24+M24</f>
        <v>58</v>
      </c>
      <c r="P24" s="13">
        <f>IF(O24=0,0,10^(0.794358141*LOG10(E24/174.393)^2)*O24)</f>
        <v>102.2343833701551</v>
      </c>
      <c r="Q24" s="14"/>
    </row>
    <row r="25" spans="1:17" s="21" customFormat="1" ht="12.75">
      <c r="A25" s="41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2.75">
      <c r="A26" s="42" t="s">
        <v>19</v>
      </c>
      <c r="B26" s="43"/>
      <c r="C26" s="42" t="s">
        <v>2</v>
      </c>
      <c r="D26" s="44"/>
      <c r="E26" s="43"/>
      <c r="F26" s="42" t="s">
        <v>20</v>
      </c>
      <c r="G26" s="43"/>
      <c r="H26" s="42" t="s">
        <v>21</v>
      </c>
      <c r="I26" s="43"/>
      <c r="J26" s="62"/>
      <c r="K26" s="63"/>
      <c r="L26" s="63"/>
      <c r="M26" s="22"/>
      <c r="N26" s="22"/>
      <c r="O26" s="23"/>
      <c r="P26" s="23"/>
      <c r="Q26" s="23"/>
    </row>
    <row r="27" spans="1:17" ht="12.75">
      <c r="A27" s="64" t="s">
        <v>22</v>
      </c>
      <c r="B27" s="68"/>
      <c r="C27" s="64" t="s">
        <v>118</v>
      </c>
      <c r="D27" s="69"/>
      <c r="E27" s="68"/>
      <c r="F27" s="64" t="s">
        <v>15</v>
      </c>
      <c r="G27" s="68"/>
      <c r="H27" s="60" t="s">
        <v>33</v>
      </c>
      <c r="I27" s="61"/>
      <c r="J27" s="62"/>
      <c r="K27" s="63"/>
      <c r="L27" s="63"/>
      <c r="M27" s="22"/>
      <c r="N27" s="22"/>
      <c r="O27" s="24"/>
      <c r="P27" s="24"/>
      <c r="Q27" s="24"/>
    </row>
    <row r="28" spans="1:17" ht="12.75">
      <c r="A28" s="64" t="s">
        <v>23</v>
      </c>
      <c r="B28" s="68"/>
      <c r="C28" s="64" t="s">
        <v>99</v>
      </c>
      <c r="D28" s="69"/>
      <c r="E28" s="68"/>
      <c r="F28" s="64" t="s">
        <v>100</v>
      </c>
      <c r="G28" s="67"/>
      <c r="H28" s="60" t="s">
        <v>34</v>
      </c>
      <c r="I28" s="61"/>
      <c r="J28" s="62"/>
      <c r="K28" s="63"/>
      <c r="L28" s="63"/>
      <c r="M28" s="22"/>
      <c r="N28" s="22"/>
      <c r="O28" s="24"/>
      <c r="P28" s="24"/>
      <c r="Q28" s="24"/>
    </row>
    <row r="29" spans="1:17" ht="12.75">
      <c r="A29" s="66" t="s">
        <v>24</v>
      </c>
      <c r="B29" s="66"/>
      <c r="C29" s="66" t="s">
        <v>101</v>
      </c>
      <c r="D29" s="66"/>
      <c r="E29" s="66"/>
      <c r="F29" s="64" t="s">
        <v>102</v>
      </c>
      <c r="G29" s="65"/>
      <c r="H29" s="60" t="s">
        <v>33</v>
      </c>
      <c r="I29" s="61"/>
      <c r="J29" s="62"/>
      <c r="K29" s="62"/>
      <c r="L29" s="62"/>
      <c r="M29" s="22"/>
      <c r="N29" s="22"/>
      <c r="O29" s="24"/>
      <c r="P29" s="24"/>
      <c r="Q29" s="24"/>
    </row>
    <row r="30" spans="1:17" ht="12.75">
      <c r="A30" s="66" t="s">
        <v>25</v>
      </c>
      <c r="B30" s="66"/>
      <c r="C30" s="66" t="s">
        <v>28</v>
      </c>
      <c r="D30" s="66"/>
      <c r="E30" s="66"/>
      <c r="F30" s="64" t="s">
        <v>29</v>
      </c>
      <c r="G30" s="67"/>
      <c r="H30" s="59" t="s">
        <v>33</v>
      </c>
      <c r="I30" s="59"/>
      <c r="J30" s="62"/>
      <c r="K30" s="62"/>
      <c r="L30" s="62"/>
      <c r="M30" s="22"/>
      <c r="N30" s="22"/>
      <c r="O30" s="24"/>
      <c r="P30" s="24"/>
      <c r="Q30" s="24"/>
    </row>
    <row r="31" spans="1:17" ht="12.75">
      <c r="A31" s="66" t="s">
        <v>26</v>
      </c>
      <c r="B31" s="66"/>
      <c r="C31" s="64" t="s">
        <v>31</v>
      </c>
      <c r="D31" s="69"/>
      <c r="E31" s="68"/>
      <c r="F31" s="66" t="s">
        <v>15</v>
      </c>
      <c r="G31" s="66"/>
      <c r="H31" s="59" t="s">
        <v>33</v>
      </c>
      <c r="I31" s="59"/>
      <c r="J31" s="63"/>
      <c r="K31" s="63"/>
      <c r="L31" s="63"/>
      <c r="M31" s="22"/>
      <c r="N31" s="22"/>
      <c r="O31" s="24"/>
      <c r="P31" s="24"/>
      <c r="Q31" s="2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25"/>
      <c r="J32" s="14"/>
      <c r="K32" s="14"/>
      <c r="L32" s="14"/>
      <c r="M32" s="25"/>
      <c r="N32" s="14"/>
      <c r="O32" s="25"/>
      <c r="P32" s="14"/>
      <c r="Q32" s="14"/>
    </row>
    <row r="33" ht="12.75">
      <c r="B33" s="1" t="s">
        <v>27</v>
      </c>
    </row>
  </sheetData>
  <sheetProtection selectLockedCells="1" selectUnlockedCells="1"/>
  <mergeCells count="49">
    <mergeCell ref="A28:B28"/>
    <mergeCell ref="C28:E28"/>
    <mergeCell ref="A27:B27"/>
    <mergeCell ref="A31:B31"/>
    <mergeCell ref="C31:E31"/>
    <mergeCell ref="F31:G31"/>
    <mergeCell ref="C27:E27"/>
    <mergeCell ref="F27:G27"/>
    <mergeCell ref="F28:G28"/>
    <mergeCell ref="A29:B29"/>
    <mergeCell ref="C29:E29"/>
    <mergeCell ref="H29:I29"/>
    <mergeCell ref="J29:L29"/>
    <mergeCell ref="F30:G30"/>
    <mergeCell ref="A30:B30"/>
    <mergeCell ref="C30:E30"/>
    <mergeCell ref="J30:L30"/>
    <mergeCell ref="J26:L26"/>
    <mergeCell ref="H28:I28"/>
    <mergeCell ref="J28:L28"/>
    <mergeCell ref="F29:G29"/>
    <mergeCell ref="H31:I31"/>
    <mergeCell ref="J31:L31"/>
    <mergeCell ref="A2:P2"/>
    <mergeCell ref="A3:P3"/>
    <mergeCell ref="A4:P4"/>
    <mergeCell ref="A5:N5"/>
    <mergeCell ref="A6:A7"/>
    <mergeCell ref="H30:I30"/>
    <mergeCell ref="F26:G26"/>
    <mergeCell ref="H27:I27"/>
    <mergeCell ref="J27:L27"/>
    <mergeCell ref="H26:I26"/>
    <mergeCell ref="C6:C7"/>
    <mergeCell ref="F6:I6"/>
    <mergeCell ref="D6:D7"/>
    <mergeCell ref="E6:E7"/>
    <mergeCell ref="A12:P12"/>
    <mergeCell ref="A8:P8"/>
    <mergeCell ref="A25:Q25"/>
    <mergeCell ref="A26:B26"/>
    <mergeCell ref="C26:E26"/>
    <mergeCell ref="N6:N7"/>
    <mergeCell ref="O6:O7"/>
    <mergeCell ref="A16:P16"/>
    <mergeCell ref="A20:P20"/>
    <mergeCell ref="B6:B7"/>
    <mergeCell ref="J6:M6"/>
    <mergeCell ref="P6:P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5"/>
  <sheetViews>
    <sheetView workbookViewId="0" topLeftCell="A1">
      <selection activeCell="A9" sqref="A9:IV10"/>
    </sheetView>
  </sheetViews>
  <sheetFormatPr defaultColWidth="9.140625" defaultRowHeight="12.75"/>
  <cols>
    <col min="1" max="1" width="3.57421875" style="1" customWidth="1"/>
    <col min="2" max="2" width="20.7109375" style="1" customWidth="1"/>
    <col min="3" max="3" width="6.7109375" style="1" customWidth="1"/>
    <col min="4" max="4" width="13.003906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2" spans="1:16" ht="12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.7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57" t="s">
        <v>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"/>
      <c r="P5" s="3"/>
    </row>
    <row r="6" spans="1:16" ht="12.75" customHeight="1">
      <c r="A6" s="55" t="s">
        <v>1</v>
      </c>
      <c r="B6" s="53" t="s">
        <v>2</v>
      </c>
      <c r="C6" s="55" t="s">
        <v>3</v>
      </c>
      <c r="D6" s="55" t="s">
        <v>4</v>
      </c>
      <c r="E6" s="54" t="s">
        <v>5</v>
      </c>
      <c r="F6" s="53" t="s">
        <v>6</v>
      </c>
      <c r="G6" s="53"/>
      <c r="H6" s="53"/>
      <c r="I6" s="53"/>
      <c r="J6" s="53" t="s">
        <v>7</v>
      </c>
      <c r="K6" s="53"/>
      <c r="L6" s="53"/>
      <c r="M6" s="53"/>
      <c r="N6" s="45" t="s">
        <v>8</v>
      </c>
      <c r="O6" s="46" t="s">
        <v>9</v>
      </c>
      <c r="P6" s="54" t="s">
        <v>10</v>
      </c>
    </row>
    <row r="7" spans="1:16" ht="12.75">
      <c r="A7" s="55"/>
      <c r="B7" s="53"/>
      <c r="C7" s="55"/>
      <c r="D7" s="55"/>
      <c r="E7" s="54"/>
      <c r="F7" s="5" t="s">
        <v>11</v>
      </c>
      <c r="G7" s="5" t="s">
        <v>12</v>
      </c>
      <c r="H7" s="5" t="s">
        <v>13</v>
      </c>
      <c r="I7" s="6" t="s">
        <v>14</v>
      </c>
      <c r="J7" s="5" t="s">
        <v>11</v>
      </c>
      <c r="K7" s="5" t="s">
        <v>12</v>
      </c>
      <c r="L7" s="5" t="s">
        <v>13</v>
      </c>
      <c r="M7" s="6" t="s">
        <v>14</v>
      </c>
      <c r="N7" s="45"/>
      <c r="O7" s="46"/>
      <c r="P7" s="54"/>
    </row>
    <row r="8" spans="1:16" s="15" customFormat="1" ht="12.75">
      <c r="A8" s="70" t="s">
        <v>116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s="15" customFormat="1" ht="12.75">
      <c r="A9" s="31">
        <v>1</v>
      </c>
      <c r="B9" s="20" t="s">
        <v>96</v>
      </c>
      <c r="C9" s="31">
        <v>2003</v>
      </c>
      <c r="D9" s="31" t="s">
        <v>88</v>
      </c>
      <c r="E9" s="16">
        <v>48.1</v>
      </c>
      <c r="F9" s="37">
        <v>17</v>
      </c>
      <c r="G9" s="38">
        <v>21</v>
      </c>
      <c r="H9" s="34">
        <v>21</v>
      </c>
      <c r="I9" s="11">
        <v>17</v>
      </c>
      <c r="J9" s="32">
        <v>20</v>
      </c>
      <c r="K9" s="32">
        <v>22</v>
      </c>
      <c r="L9" s="33">
        <v>25</v>
      </c>
      <c r="M9" s="11">
        <v>25</v>
      </c>
      <c r="N9" s="17"/>
      <c r="O9" s="18">
        <f>I9+M9</f>
        <v>42</v>
      </c>
      <c r="P9" s="19">
        <f>IF(O9=0,0,10^(0.89726074*LOG10(E9/148.026)^2)*O9)</f>
        <v>68.72195993857746</v>
      </c>
    </row>
    <row r="10" spans="1:16" s="15" customFormat="1" ht="12.75">
      <c r="A10" s="31">
        <v>2</v>
      </c>
      <c r="B10" s="20" t="s">
        <v>97</v>
      </c>
      <c r="C10" s="31">
        <v>2001</v>
      </c>
      <c r="D10" s="31" t="s">
        <v>88</v>
      </c>
      <c r="E10" s="16">
        <v>55.6</v>
      </c>
      <c r="F10" s="37">
        <v>20</v>
      </c>
      <c r="G10" s="37">
        <v>23</v>
      </c>
      <c r="H10" s="33">
        <v>25</v>
      </c>
      <c r="I10" s="11">
        <v>25</v>
      </c>
      <c r="J10" s="32">
        <v>25</v>
      </c>
      <c r="K10" s="32">
        <v>30</v>
      </c>
      <c r="L10" s="34">
        <v>32</v>
      </c>
      <c r="M10" s="11">
        <v>30</v>
      </c>
      <c r="N10" s="17"/>
      <c r="O10" s="18">
        <f>I10+M10</f>
        <v>55</v>
      </c>
      <c r="P10" s="19">
        <f>IF(O10=0,0,10^(0.89726074*LOG10(E10/148.026)^2)*O10)</f>
        <v>79.91553610332006</v>
      </c>
    </row>
    <row r="11" spans="1:16" ht="12.75">
      <c r="A11" s="50" t="s">
        <v>115</v>
      </c>
      <c r="B11" s="48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</row>
    <row r="17" spans="1:17" s="21" customFormat="1" ht="12.75">
      <c r="A17" s="41" t="s">
        <v>18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2.75">
      <c r="A18" s="42" t="s">
        <v>19</v>
      </c>
      <c r="B18" s="43"/>
      <c r="C18" s="42" t="s">
        <v>2</v>
      </c>
      <c r="D18" s="44"/>
      <c r="E18" s="43"/>
      <c r="F18" s="42" t="s">
        <v>20</v>
      </c>
      <c r="G18" s="43"/>
      <c r="H18" s="42" t="s">
        <v>21</v>
      </c>
      <c r="I18" s="43"/>
      <c r="J18" s="62"/>
      <c r="K18" s="63"/>
      <c r="L18" s="63"/>
      <c r="M18" s="22"/>
      <c r="N18" s="22"/>
      <c r="O18" s="23"/>
      <c r="P18" s="23"/>
      <c r="Q18" s="23"/>
    </row>
    <row r="19" spans="1:17" ht="12.75">
      <c r="A19" s="64" t="s">
        <v>22</v>
      </c>
      <c r="B19" s="68"/>
      <c r="C19" s="64" t="s">
        <v>118</v>
      </c>
      <c r="D19" s="69"/>
      <c r="E19" s="68"/>
      <c r="F19" s="64" t="s">
        <v>15</v>
      </c>
      <c r="G19" s="68"/>
      <c r="H19" s="60" t="s">
        <v>33</v>
      </c>
      <c r="I19" s="61"/>
      <c r="J19" s="62"/>
      <c r="K19" s="63"/>
      <c r="L19" s="63"/>
      <c r="M19" s="22"/>
      <c r="N19" s="22"/>
      <c r="O19" s="24"/>
      <c r="P19" s="24"/>
      <c r="Q19" s="24"/>
    </row>
    <row r="20" spans="1:17" ht="12.75">
      <c r="A20" s="64" t="s">
        <v>23</v>
      </c>
      <c r="B20" s="68"/>
      <c r="C20" s="64" t="s">
        <v>99</v>
      </c>
      <c r="D20" s="69"/>
      <c r="E20" s="68"/>
      <c r="F20" s="64" t="s">
        <v>100</v>
      </c>
      <c r="G20" s="67"/>
      <c r="H20" s="60" t="s">
        <v>32</v>
      </c>
      <c r="I20" s="61"/>
      <c r="J20" s="62"/>
      <c r="K20" s="63"/>
      <c r="L20" s="63"/>
      <c r="M20" s="22"/>
      <c r="N20" s="22"/>
      <c r="O20" s="24"/>
      <c r="P20" s="24"/>
      <c r="Q20" s="24"/>
    </row>
    <row r="21" spans="1:17" ht="12.75">
      <c r="A21" s="66" t="s">
        <v>24</v>
      </c>
      <c r="B21" s="66"/>
      <c r="C21" s="66" t="s">
        <v>101</v>
      </c>
      <c r="D21" s="66"/>
      <c r="E21" s="66"/>
      <c r="F21" s="64" t="s">
        <v>102</v>
      </c>
      <c r="G21" s="65"/>
      <c r="H21" s="60" t="s">
        <v>33</v>
      </c>
      <c r="I21" s="61"/>
      <c r="J21" s="62"/>
      <c r="K21" s="62"/>
      <c r="L21" s="62"/>
      <c r="M21" s="22"/>
      <c r="N21" s="22"/>
      <c r="O21" s="24"/>
      <c r="P21" s="24"/>
      <c r="Q21" s="24"/>
    </row>
    <row r="22" spans="1:17" ht="12.75">
      <c r="A22" s="66" t="s">
        <v>25</v>
      </c>
      <c r="B22" s="66"/>
      <c r="C22" s="66" t="s">
        <v>28</v>
      </c>
      <c r="D22" s="66"/>
      <c r="E22" s="66"/>
      <c r="F22" s="64" t="s">
        <v>29</v>
      </c>
      <c r="G22" s="67"/>
      <c r="H22" s="59" t="s">
        <v>33</v>
      </c>
      <c r="I22" s="59"/>
      <c r="J22" s="62"/>
      <c r="K22" s="62"/>
      <c r="L22" s="62"/>
      <c r="M22" s="22"/>
      <c r="N22" s="22"/>
      <c r="O22" s="24"/>
      <c r="P22" s="24"/>
      <c r="Q22" s="24"/>
    </row>
    <row r="23" spans="1:17" ht="12.75">
      <c r="A23" s="66" t="s">
        <v>26</v>
      </c>
      <c r="B23" s="66"/>
      <c r="C23" s="64" t="s">
        <v>31</v>
      </c>
      <c r="D23" s="69"/>
      <c r="E23" s="68"/>
      <c r="F23" s="66" t="s">
        <v>15</v>
      </c>
      <c r="G23" s="66"/>
      <c r="H23" s="59" t="s">
        <v>33</v>
      </c>
      <c r="I23" s="59"/>
      <c r="J23" s="63"/>
      <c r="K23" s="63"/>
      <c r="L23" s="63"/>
      <c r="M23" s="22"/>
      <c r="N23" s="22"/>
      <c r="O23" s="24"/>
      <c r="P23" s="24"/>
      <c r="Q23" s="24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25"/>
      <c r="J24" s="14"/>
      <c r="K24" s="14"/>
      <c r="L24" s="14"/>
      <c r="M24" s="25"/>
      <c r="N24" s="14"/>
      <c r="O24" s="25"/>
      <c r="P24" s="14"/>
      <c r="Q24" s="14"/>
    </row>
    <row r="25" ht="12.75">
      <c r="B25" s="1" t="s">
        <v>27</v>
      </c>
    </row>
  </sheetData>
  <sheetProtection/>
  <mergeCells count="47"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J18:L18"/>
    <mergeCell ref="A8:P8"/>
    <mergeCell ref="A11:P11"/>
    <mergeCell ref="J6:M6"/>
    <mergeCell ref="N6:N7"/>
    <mergeCell ref="O6:O7"/>
    <mergeCell ref="P6:P7"/>
    <mergeCell ref="A20:B20"/>
    <mergeCell ref="C20:E20"/>
    <mergeCell ref="F20:G20"/>
    <mergeCell ref="H20:I20"/>
    <mergeCell ref="J20:L20"/>
    <mergeCell ref="A17:Q17"/>
    <mergeCell ref="A18:B18"/>
    <mergeCell ref="C18:E18"/>
    <mergeCell ref="F18:G18"/>
    <mergeCell ref="H18:I18"/>
    <mergeCell ref="A22:B22"/>
    <mergeCell ref="C22:E22"/>
    <mergeCell ref="F22:G22"/>
    <mergeCell ref="H22:I22"/>
    <mergeCell ref="J22:L22"/>
    <mergeCell ref="A19:B19"/>
    <mergeCell ref="C19:E19"/>
    <mergeCell ref="F19:G19"/>
    <mergeCell ref="H19:I19"/>
    <mergeCell ref="J19:L19"/>
    <mergeCell ref="A23:B23"/>
    <mergeCell ref="C23:E23"/>
    <mergeCell ref="F23:G23"/>
    <mergeCell ref="H23:I23"/>
    <mergeCell ref="J23:L23"/>
    <mergeCell ref="A21:B21"/>
    <mergeCell ref="C21:E21"/>
    <mergeCell ref="F21:G21"/>
    <mergeCell ref="H21:I21"/>
    <mergeCell ref="J21:L2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4">
      <selection activeCell="B21" sqref="B21"/>
    </sheetView>
  </sheetViews>
  <sheetFormatPr defaultColWidth="9.140625" defaultRowHeight="12.75"/>
  <cols>
    <col min="1" max="1" width="3.57421875" style="1" customWidth="1"/>
    <col min="2" max="2" width="20.7109375" style="1" customWidth="1"/>
    <col min="3" max="3" width="6.7109375" style="1" customWidth="1"/>
    <col min="4" max="4" width="13.003906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2" spans="1:16" ht="12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.7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57" t="s">
        <v>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"/>
      <c r="P5" s="3"/>
    </row>
    <row r="6" spans="1:16" ht="12.75" customHeight="1">
      <c r="A6" s="55" t="s">
        <v>1</v>
      </c>
      <c r="B6" s="53" t="s">
        <v>2</v>
      </c>
      <c r="C6" s="55" t="s">
        <v>3</v>
      </c>
      <c r="D6" s="55" t="s">
        <v>4</v>
      </c>
      <c r="E6" s="54" t="s">
        <v>5</v>
      </c>
      <c r="F6" s="53" t="s">
        <v>6</v>
      </c>
      <c r="G6" s="53"/>
      <c r="H6" s="53"/>
      <c r="I6" s="53"/>
      <c r="J6" s="53" t="s">
        <v>7</v>
      </c>
      <c r="K6" s="53"/>
      <c r="L6" s="53"/>
      <c r="M6" s="53"/>
      <c r="N6" s="45" t="s">
        <v>8</v>
      </c>
      <c r="O6" s="46" t="s">
        <v>9</v>
      </c>
      <c r="P6" s="54" t="s">
        <v>10</v>
      </c>
    </row>
    <row r="7" spans="1:16" ht="12.75">
      <c r="A7" s="55"/>
      <c r="B7" s="53"/>
      <c r="C7" s="55"/>
      <c r="D7" s="55"/>
      <c r="E7" s="54"/>
      <c r="F7" s="5" t="s">
        <v>11</v>
      </c>
      <c r="G7" s="5" t="s">
        <v>12</v>
      </c>
      <c r="H7" s="5" t="s">
        <v>13</v>
      </c>
      <c r="I7" s="6" t="s">
        <v>14</v>
      </c>
      <c r="J7" s="5" t="s">
        <v>11</v>
      </c>
      <c r="K7" s="5" t="s">
        <v>12</v>
      </c>
      <c r="L7" s="5" t="s">
        <v>13</v>
      </c>
      <c r="M7" s="6" t="s">
        <v>14</v>
      </c>
      <c r="N7" s="45"/>
      <c r="O7" s="46"/>
      <c r="P7" s="54"/>
    </row>
    <row r="8" spans="1:16" ht="12.75">
      <c r="A8" s="50" t="s">
        <v>40</v>
      </c>
      <c r="B8" s="48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1:17" ht="12.75">
      <c r="A9" s="7">
        <v>1</v>
      </c>
      <c r="B9" s="8" t="s">
        <v>128</v>
      </c>
      <c r="C9" s="9">
        <v>2001</v>
      </c>
      <c r="D9" s="7" t="s">
        <v>82</v>
      </c>
      <c r="E9" s="10">
        <v>50.3</v>
      </c>
      <c r="F9" s="36">
        <v>46</v>
      </c>
      <c r="G9" s="32">
        <v>46</v>
      </c>
      <c r="H9" s="32">
        <v>50</v>
      </c>
      <c r="I9" s="11">
        <v>50</v>
      </c>
      <c r="J9" s="37">
        <v>55</v>
      </c>
      <c r="K9" s="32">
        <v>60</v>
      </c>
      <c r="L9" s="33">
        <v>63</v>
      </c>
      <c r="M9" s="11">
        <v>63</v>
      </c>
      <c r="N9" s="10" t="s">
        <v>123</v>
      </c>
      <c r="O9" s="12">
        <f>I9+M9</f>
        <v>113</v>
      </c>
      <c r="P9" s="13">
        <f>IF(O9=0,0,10^(0.794358141*LOG10(E9/174.393)^2)*O9)</f>
        <v>192.61046283777526</v>
      </c>
      <c r="Q9" s="14"/>
    </row>
    <row r="10" spans="1:17" ht="12.75">
      <c r="A10" s="27">
        <v>2</v>
      </c>
      <c r="B10" s="30" t="s">
        <v>95</v>
      </c>
      <c r="C10" s="28">
        <v>2002</v>
      </c>
      <c r="D10" s="7" t="s">
        <v>88</v>
      </c>
      <c r="E10" s="10">
        <v>55.3</v>
      </c>
      <c r="F10" s="33">
        <v>45</v>
      </c>
      <c r="G10" s="33">
        <v>50</v>
      </c>
      <c r="H10" s="34">
        <v>53</v>
      </c>
      <c r="I10" s="11">
        <v>50</v>
      </c>
      <c r="J10" s="37">
        <v>55</v>
      </c>
      <c r="K10" s="32">
        <v>60</v>
      </c>
      <c r="L10" s="32">
        <v>62</v>
      </c>
      <c r="M10" s="11">
        <v>62</v>
      </c>
      <c r="N10" s="10" t="s">
        <v>124</v>
      </c>
      <c r="O10" s="12">
        <f>I10+M10</f>
        <v>112</v>
      </c>
      <c r="P10" s="13">
        <f>IF(O10=0,0,10^(0.794358141*LOG10(E10/174.393)^2)*O10)</f>
        <v>176.5462821928066</v>
      </c>
      <c r="Q10" s="14"/>
    </row>
    <row r="11" spans="1:17" ht="12.75">
      <c r="A11" s="27">
        <v>3</v>
      </c>
      <c r="B11" s="29" t="s">
        <v>91</v>
      </c>
      <c r="C11" s="28">
        <v>2001</v>
      </c>
      <c r="D11" s="7" t="s">
        <v>88</v>
      </c>
      <c r="E11" s="10">
        <v>54.95</v>
      </c>
      <c r="F11" s="33">
        <v>42</v>
      </c>
      <c r="G11" s="33">
        <v>46</v>
      </c>
      <c r="H11" s="34">
        <v>50</v>
      </c>
      <c r="I11" s="11">
        <v>46</v>
      </c>
      <c r="J11" s="37">
        <v>52</v>
      </c>
      <c r="K11" s="32">
        <v>57</v>
      </c>
      <c r="L11" s="36">
        <v>60</v>
      </c>
      <c r="M11" s="11">
        <v>57</v>
      </c>
      <c r="N11" s="10"/>
      <c r="O11" s="12">
        <f>I11+M11</f>
        <v>103</v>
      </c>
      <c r="P11" s="13">
        <f>IF(O11=0,0,10^(0.794358141*LOG10(E11/174.393)^2)*O11)</f>
        <v>163.18076661202485</v>
      </c>
      <c r="Q11" s="14"/>
    </row>
    <row r="12" spans="1:17" ht="12.75">
      <c r="A12" s="7">
        <v>4</v>
      </c>
      <c r="B12" s="8" t="s">
        <v>111</v>
      </c>
      <c r="C12" s="9">
        <v>2001</v>
      </c>
      <c r="D12" s="7" t="s">
        <v>110</v>
      </c>
      <c r="E12" s="10">
        <v>51.7</v>
      </c>
      <c r="F12" s="32">
        <v>43</v>
      </c>
      <c r="G12" s="32">
        <v>46</v>
      </c>
      <c r="H12" s="32">
        <v>49</v>
      </c>
      <c r="I12" s="11">
        <v>49</v>
      </c>
      <c r="J12" s="37">
        <v>53</v>
      </c>
      <c r="K12" s="32">
        <v>56</v>
      </c>
      <c r="L12" s="36">
        <v>59</v>
      </c>
      <c r="M12" s="11">
        <v>56</v>
      </c>
      <c r="N12" s="10" t="s">
        <v>125</v>
      </c>
      <c r="O12" s="12">
        <f>I12+M12</f>
        <v>105</v>
      </c>
      <c r="P12" s="13">
        <f>IF(O12=0,0,10^(0.794358141*LOG10(E12/174.393)^2)*O12)</f>
        <v>174.85414839581162</v>
      </c>
      <c r="Q12" s="14"/>
    </row>
    <row r="13" spans="1:17" ht="12.75">
      <c r="A13" s="27">
        <v>5</v>
      </c>
      <c r="B13" s="30" t="s">
        <v>119</v>
      </c>
      <c r="C13" s="28">
        <v>2005</v>
      </c>
      <c r="D13" s="7" t="s">
        <v>36</v>
      </c>
      <c r="E13" s="10">
        <v>56</v>
      </c>
      <c r="F13" s="33">
        <v>15</v>
      </c>
      <c r="G13" s="33">
        <v>17</v>
      </c>
      <c r="H13" s="33">
        <v>19</v>
      </c>
      <c r="I13" s="11">
        <v>19</v>
      </c>
      <c r="J13" s="37">
        <v>20</v>
      </c>
      <c r="K13" s="32">
        <v>22</v>
      </c>
      <c r="L13" s="36">
        <v>25</v>
      </c>
      <c r="M13" s="11">
        <v>22</v>
      </c>
      <c r="N13" s="10"/>
      <c r="O13" s="12">
        <f>I13+M13</f>
        <v>41</v>
      </c>
      <c r="P13" s="13">
        <f>IF(O13=0,0,10^(0.794358141*LOG10(E13/174.393)^2)*O13)</f>
        <v>63.991015432555294</v>
      </c>
      <c r="Q13" s="14"/>
    </row>
    <row r="14" spans="1:16" ht="12.75">
      <c r="A14" s="50" t="s">
        <v>41</v>
      </c>
      <c r="B14" s="4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</row>
    <row r="15" spans="1:17" ht="12.75">
      <c r="A15" s="7">
        <v>1</v>
      </c>
      <c r="B15" s="29" t="s">
        <v>48</v>
      </c>
      <c r="C15" s="28">
        <v>2005</v>
      </c>
      <c r="D15" s="7" t="s">
        <v>15</v>
      </c>
      <c r="E15" s="10">
        <v>58.65</v>
      </c>
      <c r="F15" s="33">
        <v>20</v>
      </c>
      <c r="G15" s="33">
        <v>22</v>
      </c>
      <c r="H15" s="33">
        <v>24</v>
      </c>
      <c r="I15" s="11">
        <v>24</v>
      </c>
      <c r="J15" s="37">
        <v>24</v>
      </c>
      <c r="K15" s="32">
        <v>26</v>
      </c>
      <c r="L15" s="32">
        <v>27</v>
      </c>
      <c r="M15" s="11">
        <v>27</v>
      </c>
      <c r="N15" s="10"/>
      <c r="O15" s="12">
        <f aca="true" t="shared" si="0" ref="O15:O20">I15+M15</f>
        <v>51</v>
      </c>
      <c r="P15" s="13">
        <f aca="true" t="shared" si="1" ref="P15:P20">IF(O15=0,0,10^(0.794358141*LOG10(E15/174.393)^2)*O15)</f>
        <v>76.82230589300566</v>
      </c>
      <c r="Q15" s="14"/>
    </row>
    <row r="16" spans="1:17" ht="12.75">
      <c r="A16" s="27">
        <v>2</v>
      </c>
      <c r="B16" s="30" t="s">
        <v>103</v>
      </c>
      <c r="C16" s="28">
        <v>2001</v>
      </c>
      <c r="D16" s="7" t="s">
        <v>104</v>
      </c>
      <c r="E16" s="10">
        <v>59.9</v>
      </c>
      <c r="F16" s="33">
        <v>82</v>
      </c>
      <c r="G16" s="33">
        <v>87</v>
      </c>
      <c r="H16" s="34">
        <v>91</v>
      </c>
      <c r="I16" s="11">
        <v>87</v>
      </c>
      <c r="J16" s="37">
        <v>95</v>
      </c>
      <c r="K16" s="32">
        <v>100</v>
      </c>
      <c r="L16" s="36">
        <v>103</v>
      </c>
      <c r="M16" s="11">
        <v>100</v>
      </c>
      <c r="N16" s="10" t="s">
        <v>125</v>
      </c>
      <c r="O16" s="12">
        <f t="shared" si="0"/>
        <v>187</v>
      </c>
      <c r="P16" s="13">
        <f t="shared" si="1"/>
        <v>277.2931253959965</v>
      </c>
      <c r="Q16" s="14"/>
    </row>
    <row r="17" spans="1:17" ht="12.75">
      <c r="A17" s="7">
        <v>3</v>
      </c>
      <c r="B17" s="8" t="s">
        <v>75</v>
      </c>
      <c r="C17" s="9">
        <v>1997</v>
      </c>
      <c r="D17" s="7" t="s">
        <v>76</v>
      </c>
      <c r="E17" s="10">
        <v>59.15</v>
      </c>
      <c r="F17" s="36">
        <v>90</v>
      </c>
      <c r="G17" s="32">
        <v>90</v>
      </c>
      <c r="H17" s="36">
        <v>95</v>
      </c>
      <c r="I17" s="11">
        <v>90</v>
      </c>
      <c r="J17" s="37">
        <v>100</v>
      </c>
      <c r="K17" s="32">
        <v>105</v>
      </c>
      <c r="L17" s="33">
        <v>110</v>
      </c>
      <c r="M17" s="11">
        <v>110</v>
      </c>
      <c r="N17" s="10" t="s">
        <v>124</v>
      </c>
      <c r="O17" s="12">
        <f t="shared" si="0"/>
        <v>200</v>
      </c>
      <c r="P17" s="13">
        <f t="shared" si="1"/>
        <v>299.3546330393734</v>
      </c>
      <c r="Q17" s="14"/>
    </row>
    <row r="18" spans="1:17" ht="12.75">
      <c r="A18" s="27">
        <v>4</v>
      </c>
      <c r="B18" s="30" t="s">
        <v>59</v>
      </c>
      <c r="C18" s="28">
        <v>2001</v>
      </c>
      <c r="D18" s="7" t="s">
        <v>36</v>
      </c>
      <c r="E18" s="10">
        <v>61.6</v>
      </c>
      <c r="F18" s="33">
        <v>91</v>
      </c>
      <c r="G18" s="33">
        <v>96</v>
      </c>
      <c r="H18" s="33">
        <v>100</v>
      </c>
      <c r="I18" s="11">
        <v>100</v>
      </c>
      <c r="J18" s="37">
        <v>110</v>
      </c>
      <c r="K18" s="32">
        <v>115</v>
      </c>
      <c r="L18" s="32">
        <v>120</v>
      </c>
      <c r="M18" s="11">
        <v>120</v>
      </c>
      <c r="N18" s="10" t="s">
        <v>123</v>
      </c>
      <c r="O18" s="12">
        <f t="shared" si="0"/>
        <v>220</v>
      </c>
      <c r="P18" s="13">
        <f t="shared" si="1"/>
        <v>319.6510453665973</v>
      </c>
      <c r="Q18" s="14"/>
    </row>
    <row r="19" spans="1:17" ht="12.75">
      <c r="A19" s="27">
        <v>5</v>
      </c>
      <c r="B19" s="29" t="s">
        <v>49</v>
      </c>
      <c r="C19" s="28">
        <v>2004</v>
      </c>
      <c r="D19" s="7" t="s">
        <v>15</v>
      </c>
      <c r="E19" s="10">
        <v>60.5</v>
      </c>
      <c r="F19" s="33">
        <v>35</v>
      </c>
      <c r="G19" s="33">
        <v>38</v>
      </c>
      <c r="H19" s="34">
        <v>41</v>
      </c>
      <c r="I19" s="11">
        <v>38</v>
      </c>
      <c r="J19" s="37">
        <v>45</v>
      </c>
      <c r="K19" s="32">
        <v>48</v>
      </c>
      <c r="L19" s="32">
        <v>50</v>
      </c>
      <c r="M19" s="11">
        <v>50</v>
      </c>
      <c r="N19" s="10"/>
      <c r="O19" s="12">
        <f t="shared" si="0"/>
        <v>88</v>
      </c>
      <c r="P19" s="13">
        <f t="shared" si="1"/>
        <v>129.53988116815157</v>
      </c>
      <c r="Q19" s="14"/>
    </row>
    <row r="20" spans="1:17" ht="12.75">
      <c r="A20" s="27">
        <v>6</v>
      </c>
      <c r="B20" s="29" t="s">
        <v>77</v>
      </c>
      <c r="C20" s="28">
        <v>2001</v>
      </c>
      <c r="D20" s="7" t="s">
        <v>76</v>
      </c>
      <c r="E20" s="10">
        <v>59.55</v>
      </c>
      <c r="F20" s="33">
        <v>45</v>
      </c>
      <c r="G20" s="33">
        <v>50</v>
      </c>
      <c r="H20" s="39">
        <v>55</v>
      </c>
      <c r="I20" s="11">
        <v>50</v>
      </c>
      <c r="J20" s="38">
        <v>60</v>
      </c>
      <c r="K20" s="32">
        <v>60</v>
      </c>
      <c r="L20" s="36">
        <v>65</v>
      </c>
      <c r="M20" s="11">
        <v>60</v>
      </c>
      <c r="N20" s="10"/>
      <c r="O20" s="12">
        <f t="shared" si="0"/>
        <v>110</v>
      </c>
      <c r="P20" s="13">
        <f t="shared" si="1"/>
        <v>163.8218647124323</v>
      </c>
      <c r="Q20" s="14"/>
    </row>
    <row r="21" spans="1:17" ht="12.75">
      <c r="A21" s="27">
        <v>7</v>
      </c>
      <c r="B21" s="8" t="s">
        <v>47</v>
      </c>
      <c r="C21" s="9">
        <v>2003</v>
      </c>
      <c r="D21" s="7" t="s">
        <v>15</v>
      </c>
      <c r="E21" s="10">
        <v>58.6</v>
      </c>
      <c r="F21" s="33">
        <v>52</v>
      </c>
      <c r="G21" s="33">
        <v>55</v>
      </c>
      <c r="H21" s="33">
        <v>57</v>
      </c>
      <c r="I21" s="11">
        <v>57</v>
      </c>
      <c r="J21" s="37">
        <v>62</v>
      </c>
      <c r="K21" s="32">
        <v>65</v>
      </c>
      <c r="L21" s="36">
        <v>67</v>
      </c>
      <c r="M21" s="11">
        <v>65</v>
      </c>
      <c r="N21" s="10"/>
      <c r="O21" s="12">
        <f>I21+M21</f>
        <v>122</v>
      </c>
      <c r="P21" s="13">
        <f>IF(O21=0,0,10^(0.794358141*LOG10(E21/174.393)^2)*O21)</f>
        <v>183.8889352195341</v>
      </c>
      <c r="Q21" s="14"/>
    </row>
    <row r="22" spans="1:17" s="21" customFormat="1" ht="12.75">
      <c r="A22" s="41" t="s">
        <v>18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12.75">
      <c r="A23" s="42" t="s">
        <v>19</v>
      </c>
      <c r="B23" s="43"/>
      <c r="C23" s="42" t="s">
        <v>2</v>
      </c>
      <c r="D23" s="44"/>
      <c r="E23" s="43"/>
      <c r="F23" s="42" t="s">
        <v>20</v>
      </c>
      <c r="G23" s="43"/>
      <c r="H23" s="42" t="s">
        <v>21</v>
      </c>
      <c r="I23" s="43"/>
      <c r="J23" s="62"/>
      <c r="K23" s="63"/>
      <c r="L23" s="63"/>
      <c r="M23" s="22"/>
      <c r="N23" s="22"/>
      <c r="O23" s="23"/>
      <c r="P23" s="23"/>
      <c r="Q23" s="23"/>
    </row>
    <row r="24" spans="1:17" ht="12.75">
      <c r="A24" s="64" t="s">
        <v>22</v>
      </c>
      <c r="B24" s="68"/>
      <c r="C24" s="64" t="s">
        <v>118</v>
      </c>
      <c r="D24" s="69"/>
      <c r="E24" s="68"/>
      <c r="F24" s="64" t="s">
        <v>15</v>
      </c>
      <c r="G24" s="68"/>
      <c r="H24" s="60" t="s">
        <v>33</v>
      </c>
      <c r="I24" s="61"/>
      <c r="J24" s="62"/>
      <c r="K24" s="63"/>
      <c r="L24" s="63"/>
      <c r="M24" s="22"/>
      <c r="N24" s="22"/>
      <c r="O24" s="24"/>
      <c r="P24" s="24"/>
      <c r="Q24" s="24"/>
    </row>
    <row r="25" spans="1:17" ht="12.75">
      <c r="A25" s="64" t="s">
        <v>23</v>
      </c>
      <c r="B25" s="68"/>
      <c r="C25" s="64" t="s">
        <v>99</v>
      </c>
      <c r="D25" s="69"/>
      <c r="E25" s="68"/>
      <c r="F25" s="64" t="s">
        <v>100</v>
      </c>
      <c r="G25" s="67"/>
      <c r="H25" s="60" t="s">
        <v>32</v>
      </c>
      <c r="I25" s="61"/>
      <c r="J25" s="62"/>
      <c r="K25" s="63"/>
      <c r="L25" s="63"/>
      <c r="M25" s="22"/>
      <c r="N25" s="22"/>
      <c r="O25" s="24"/>
      <c r="P25" s="24"/>
      <c r="Q25" s="24"/>
    </row>
    <row r="26" spans="1:17" ht="12.75">
      <c r="A26" s="66" t="s">
        <v>24</v>
      </c>
      <c r="B26" s="66"/>
      <c r="C26" s="66" t="s">
        <v>101</v>
      </c>
      <c r="D26" s="66"/>
      <c r="E26" s="66"/>
      <c r="F26" s="64" t="s">
        <v>102</v>
      </c>
      <c r="G26" s="65"/>
      <c r="H26" s="60" t="s">
        <v>33</v>
      </c>
      <c r="I26" s="61"/>
      <c r="J26" s="62"/>
      <c r="K26" s="62"/>
      <c r="L26" s="62"/>
      <c r="M26" s="22"/>
      <c r="N26" s="22"/>
      <c r="O26" s="24"/>
      <c r="P26" s="24"/>
      <c r="Q26" s="24"/>
    </row>
    <row r="27" spans="1:17" ht="12.75">
      <c r="A27" s="66" t="s">
        <v>25</v>
      </c>
      <c r="B27" s="66"/>
      <c r="C27" s="66" t="s">
        <v>133</v>
      </c>
      <c r="D27" s="66"/>
      <c r="E27" s="66"/>
      <c r="F27" s="64" t="s">
        <v>102</v>
      </c>
      <c r="G27" s="67"/>
      <c r="H27" s="59" t="s">
        <v>32</v>
      </c>
      <c r="I27" s="59"/>
      <c r="J27" s="62"/>
      <c r="K27" s="62"/>
      <c r="L27" s="62"/>
      <c r="M27" s="22"/>
      <c r="N27" s="22"/>
      <c r="O27" s="24"/>
      <c r="P27" s="24"/>
      <c r="Q27" s="24"/>
    </row>
    <row r="28" spans="1:17" ht="12.75">
      <c r="A28" s="66" t="s">
        <v>26</v>
      </c>
      <c r="B28" s="66"/>
      <c r="C28" s="64" t="s">
        <v>132</v>
      </c>
      <c r="D28" s="69"/>
      <c r="E28" s="68"/>
      <c r="F28" s="66" t="s">
        <v>102</v>
      </c>
      <c r="G28" s="66"/>
      <c r="H28" s="59" t="s">
        <v>32</v>
      </c>
      <c r="I28" s="59"/>
      <c r="J28" s="63"/>
      <c r="K28" s="63"/>
      <c r="L28" s="63"/>
      <c r="M28" s="22"/>
      <c r="N28" s="22"/>
      <c r="O28" s="24"/>
      <c r="P28" s="24"/>
      <c r="Q28" s="24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25"/>
      <c r="J29" s="14"/>
      <c r="K29" s="14"/>
      <c r="L29" s="14"/>
      <c r="M29" s="25"/>
      <c r="N29" s="14"/>
      <c r="O29" s="25"/>
      <c r="P29" s="14"/>
      <c r="Q29" s="14"/>
    </row>
    <row r="30" ht="12.75">
      <c r="B30" s="1" t="s">
        <v>27</v>
      </c>
    </row>
  </sheetData>
  <sheetProtection/>
  <mergeCells count="47"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J23:L23"/>
    <mergeCell ref="A8:P8"/>
    <mergeCell ref="A14:P14"/>
    <mergeCell ref="J6:M6"/>
    <mergeCell ref="N6:N7"/>
    <mergeCell ref="O6:O7"/>
    <mergeCell ref="P6:P7"/>
    <mergeCell ref="A25:B25"/>
    <mergeCell ref="C25:E25"/>
    <mergeCell ref="F25:G25"/>
    <mergeCell ref="H25:I25"/>
    <mergeCell ref="J25:L25"/>
    <mergeCell ref="A22:Q22"/>
    <mergeCell ref="A23:B23"/>
    <mergeCell ref="C23:E23"/>
    <mergeCell ref="F23:G23"/>
    <mergeCell ref="H23:I23"/>
    <mergeCell ref="A27:B27"/>
    <mergeCell ref="C27:E27"/>
    <mergeCell ref="F27:G27"/>
    <mergeCell ref="H27:I27"/>
    <mergeCell ref="J27:L27"/>
    <mergeCell ref="A24:B24"/>
    <mergeCell ref="C24:E24"/>
    <mergeCell ref="F24:G24"/>
    <mergeCell ref="H24:I24"/>
    <mergeCell ref="J24:L24"/>
    <mergeCell ref="A28:B28"/>
    <mergeCell ref="C28:E28"/>
    <mergeCell ref="F28:G28"/>
    <mergeCell ref="H28:I28"/>
    <mergeCell ref="J28:L28"/>
    <mergeCell ref="A26:B26"/>
    <mergeCell ref="C26:E26"/>
    <mergeCell ref="F26:G26"/>
    <mergeCell ref="H26:I26"/>
    <mergeCell ref="J26:L26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7"/>
  <sheetViews>
    <sheetView zoomScalePageLayoutView="0" workbookViewId="0" topLeftCell="A4">
      <selection activeCell="M31" sqref="M31"/>
    </sheetView>
  </sheetViews>
  <sheetFormatPr defaultColWidth="9.140625" defaultRowHeight="12.75"/>
  <cols>
    <col min="1" max="1" width="3.57421875" style="1" customWidth="1"/>
    <col min="2" max="2" width="20.7109375" style="1" customWidth="1"/>
    <col min="3" max="3" width="6.7109375" style="1" customWidth="1"/>
    <col min="4" max="4" width="13.003906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2" spans="1:16" ht="12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.7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57" t="s">
        <v>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"/>
      <c r="P5" s="3"/>
    </row>
    <row r="6" spans="1:16" ht="12.75" customHeight="1">
      <c r="A6" s="55" t="s">
        <v>1</v>
      </c>
      <c r="B6" s="53" t="s">
        <v>2</v>
      </c>
      <c r="C6" s="55" t="s">
        <v>3</v>
      </c>
      <c r="D6" s="55" t="s">
        <v>4</v>
      </c>
      <c r="E6" s="54" t="s">
        <v>5</v>
      </c>
      <c r="F6" s="53" t="s">
        <v>6</v>
      </c>
      <c r="G6" s="53"/>
      <c r="H6" s="53"/>
      <c r="I6" s="53"/>
      <c r="J6" s="53" t="s">
        <v>7</v>
      </c>
      <c r="K6" s="53"/>
      <c r="L6" s="53"/>
      <c r="M6" s="53"/>
      <c r="N6" s="45" t="s">
        <v>8</v>
      </c>
      <c r="O6" s="46" t="s">
        <v>9</v>
      </c>
      <c r="P6" s="54" t="s">
        <v>10</v>
      </c>
    </row>
    <row r="7" spans="1:16" ht="12.75">
      <c r="A7" s="55"/>
      <c r="B7" s="53"/>
      <c r="C7" s="55"/>
      <c r="D7" s="55"/>
      <c r="E7" s="54"/>
      <c r="F7" s="5" t="s">
        <v>11</v>
      </c>
      <c r="G7" s="5" t="s">
        <v>12</v>
      </c>
      <c r="H7" s="5" t="s">
        <v>13</v>
      </c>
      <c r="I7" s="6" t="s">
        <v>14</v>
      </c>
      <c r="J7" s="5" t="s">
        <v>11</v>
      </c>
      <c r="K7" s="5" t="s">
        <v>12</v>
      </c>
      <c r="L7" s="5" t="s">
        <v>13</v>
      </c>
      <c r="M7" s="6" t="s">
        <v>14</v>
      </c>
      <c r="N7" s="45"/>
      <c r="O7" s="46"/>
      <c r="P7" s="54"/>
    </row>
    <row r="8" spans="1:16" s="15" customFormat="1" ht="12.75">
      <c r="A8" s="70" t="s">
        <v>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2"/>
    </row>
    <row r="9" spans="1:16" s="15" customFormat="1" ht="12.75">
      <c r="A9" s="31">
        <v>1</v>
      </c>
      <c r="B9" s="20" t="s">
        <v>17</v>
      </c>
      <c r="C9" s="31">
        <v>2002</v>
      </c>
      <c r="D9" s="31" t="s">
        <v>36</v>
      </c>
      <c r="E9" s="16">
        <v>44</v>
      </c>
      <c r="F9" s="37">
        <v>50</v>
      </c>
      <c r="G9" s="37">
        <v>53</v>
      </c>
      <c r="H9" s="33">
        <v>55</v>
      </c>
      <c r="I9" s="11">
        <v>55</v>
      </c>
      <c r="J9" s="32">
        <v>65</v>
      </c>
      <c r="K9" s="32">
        <v>68</v>
      </c>
      <c r="L9" s="33">
        <v>71</v>
      </c>
      <c r="M9" s="11">
        <v>71</v>
      </c>
      <c r="N9" s="17" t="s">
        <v>125</v>
      </c>
      <c r="O9" s="18">
        <f aca="true" t="shared" si="0" ref="O9:O15">I9+M9</f>
        <v>126</v>
      </c>
      <c r="P9" s="19">
        <f aca="true" t="shared" si="1" ref="P9:P15">IF(O9=0,0,10^(0.89726074*LOG10(E9/148.026)^2)*O9)</f>
        <v>223.5926058392889</v>
      </c>
    </row>
    <row r="10" spans="1:16" s="15" customFormat="1" ht="12.75">
      <c r="A10" s="31">
        <v>2</v>
      </c>
      <c r="B10" s="20" t="s">
        <v>68</v>
      </c>
      <c r="C10" s="31">
        <v>1998</v>
      </c>
      <c r="D10" s="31" t="s">
        <v>15</v>
      </c>
      <c r="E10" s="16">
        <v>54</v>
      </c>
      <c r="F10" s="37">
        <v>83</v>
      </c>
      <c r="G10" s="37">
        <v>86</v>
      </c>
      <c r="H10" s="33">
        <v>88</v>
      </c>
      <c r="I10" s="11">
        <v>88</v>
      </c>
      <c r="J10" s="32">
        <v>100</v>
      </c>
      <c r="K10" s="36">
        <v>104</v>
      </c>
      <c r="L10" s="33">
        <v>106</v>
      </c>
      <c r="M10" s="11">
        <v>106</v>
      </c>
      <c r="N10" s="17" t="s">
        <v>123</v>
      </c>
      <c r="O10" s="18">
        <f t="shared" si="0"/>
        <v>194</v>
      </c>
      <c r="P10" s="19">
        <f t="shared" si="1"/>
        <v>288.3314378843484</v>
      </c>
    </row>
    <row r="11" spans="1:16" s="15" customFormat="1" ht="12.75">
      <c r="A11" s="31">
        <v>3</v>
      </c>
      <c r="B11" s="20" t="s">
        <v>71</v>
      </c>
      <c r="C11" s="31">
        <v>1989</v>
      </c>
      <c r="D11" s="31" t="s">
        <v>72</v>
      </c>
      <c r="E11" s="16">
        <v>48</v>
      </c>
      <c r="F11" s="37">
        <v>31</v>
      </c>
      <c r="G11" s="37">
        <v>33</v>
      </c>
      <c r="H11" s="33">
        <v>34</v>
      </c>
      <c r="I11" s="11">
        <v>34</v>
      </c>
      <c r="J11" s="32">
        <v>41</v>
      </c>
      <c r="K11" s="32">
        <v>43</v>
      </c>
      <c r="L11" s="34">
        <v>45</v>
      </c>
      <c r="M11" s="11">
        <v>43</v>
      </c>
      <c r="N11" s="40" t="s">
        <v>123</v>
      </c>
      <c r="O11" s="18">
        <f t="shared" si="0"/>
        <v>77</v>
      </c>
      <c r="P11" s="19">
        <f t="shared" si="1"/>
        <v>126.22039456341511</v>
      </c>
    </row>
    <row r="12" spans="1:16" s="15" customFormat="1" ht="12.75">
      <c r="A12" s="31">
        <v>4</v>
      </c>
      <c r="B12" s="20" t="s">
        <v>81</v>
      </c>
      <c r="C12" s="31">
        <v>1990</v>
      </c>
      <c r="D12" s="31" t="s">
        <v>82</v>
      </c>
      <c r="E12" s="16">
        <v>74</v>
      </c>
      <c r="F12" s="37">
        <v>82</v>
      </c>
      <c r="G12" s="37">
        <v>85</v>
      </c>
      <c r="H12" s="33">
        <v>87</v>
      </c>
      <c r="I12" s="11">
        <v>87</v>
      </c>
      <c r="J12" s="32">
        <v>101</v>
      </c>
      <c r="K12" s="36">
        <v>105</v>
      </c>
      <c r="L12" s="34">
        <v>105</v>
      </c>
      <c r="M12" s="11">
        <v>101</v>
      </c>
      <c r="N12" s="17" t="s">
        <v>124</v>
      </c>
      <c r="O12" s="18">
        <f t="shared" si="0"/>
        <v>188</v>
      </c>
      <c r="P12" s="19">
        <f t="shared" si="1"/>
        <v>226.72947848487766</v>
      </c>
    </row>
    <row r="13" spans="1:16" s="15" customFormat="1" ht="12.75">
      <c r="A13" s="31">
        <v>5</v>
      </c>
      <c r="B13" s="20" t="s">
        <v>85</v>
      </c>
      <c r="C13" s="31">
        <v>1994</v>
      </c>
      <c r="D13" s="31" t="s">
        <v>84</v>
      </c>
      <c r="E13" s="16">
        <v>58.65</v>
      </c>
      <c r="F13" s="37">
        <v>23</v>
      </c>
      <c r="G13" s="37">
        <v>27</v>
      </c>
      <c r="H13" s="34">
        <v>31</v>
      </c>
      <c r="I13" s="11">
        <v>27</v>
      </c>
      <c r="J13" s="32">
        <v>30</v>
      </c>
      <c r="K13" s="36">
        <v>35</v>
      </c>
      <c r="L13" s="33">
        <v>35</v>
      </c>
      <c r="M13" s="11">
        <v>35</v>
      </c>
      <c r="N13" s="40" t="s">
        <v>125</v>
      </c>
      <c r="O13" s="18">
        <f t="shared" si="0"/>
        <v>62</v>
      </c>
      <c r="P13" s="19">
        <f t="shared" si="1"/>
        <v>86.58508888889938</v>
      </c>
    </row>
    <row r="14" spans="1:16" s="15" customFormat="1" ht="12.75">
      <c r="A14" s="31">
        <v>6</v>
      </c>
      <c r="B14" s="20" t="s">
        <v>86</v>
      </c>
      <c r="C14" s="31">
        <v>1993</v>
      </c>
      <c r="D14" s="31" t="s">
        <v>84</v>
      </c>
      <c r="E14" s="16">
        <v>59</v>
      </c>
      <c r="F14" s="37">
        <v>20</v>
      </c>
      <c r="G14" s="38">
        <v>26</v>
      </c>
      <c r="H14" s="33">
        <v>27</v>
      </c>
      <c r="I14" s="11">
        <v>27</v>
      </c>
      <c r="J14" s="36">
        <v>30</v>
      </c>
      <c r="K14" s="32">
        <v>32</v>
      </c>
      <c r="L14" s="33">
        <v>35</v>
      </c>
      <c r="M14" s="11">
        <v>35</v>
      </c>
      <c r="N14" s="40"/>
      <c r="O14" s="18">
        <f t="shared" si="0"/>
        <v>62</v>
      </c>
      <c r="P14" s="19">
        <f t="shared" si="1"/>
        <v>86.21536787020621</v>
      </c>
    </row>
    <row r="15" spans="1:16" s="15" customFormat="1" ht="12.75">
      <c r="A15" s="31">
        <v>7</v>
      </c>
      <c r="B15" s="20" t="s">
        <v>87</v>
      </c>
      <c r="C15" s="31">
        <v>1994</v>
      </c>
      <c r="D15" s="31" t="s">
        <v>84</v>
      </c>
      <c r="E15" s="16">
        <v>70.85</v>
      </c>
      <c r="F15" s="37">
        <v>32</v>
      </c>
      <c r="G15" s="37">
        <v>35</v>
      </c>
      <c r="H15" s="34">
        <v>40</v>
      </c>
      <c r="I15" s="11">
        <v>35</v>
      </c>
      <c r="J15" s="32">
        <v>35</v>
      </c>
      <c r="K15" s="32">
        <v>40</v>
      </c>
      <c r="L15" s="33">
        <v>45</v>
      </c>
      <c r="M15" s="11">
        <v>45</v>
      </c>
      <c r="N15" s="40" t="s">
        <v>124</v>
      </c>
      <c r="O15" s="18">
        <f t="shared" si="0"/>
        <v>80</v>
      </c>
      <c r="P15" s="19">
        <f t="shared" si="1"/>
        <v>98.84812228563851</v>
      </c>
    </row>
    <row r="16" spans="1:16" s="15" customFormat="1" ht="12.75">
      <c r="A16" s="31">
        <v>8</v>
      </c>
      <c r="B16" s="20" t="s">
        <v>96</v>
      </c>
      <c r="C16" s="31">
        <v>2003</v>
      </c>
      <c r="D16" s="31" t="s">
        <v>88</v>
      </c>
      <c r="E16" s="16">
        <v>48.1</v>
      </c>
      <c r="F16" s="37">
        <v>17</v>
      </c>
      <c r="G16" s="38">
        <v>21</v>
      </c>
      <c r="H16" s="34">
        <v>21</v>
      </c>
      <c r="I16" s="11">
        <v>17</v>
      </c>
      <c r="J16" s="32">
        <v>20</v>
      </c>
      <c r="K16" s="32">
        <v>22</v>
      </c>
      <c r="L16" s="33">
        <v>25</v>
      </c>
      <c r="M16" s="11">
        <v>25</v>
      </c>
      <c r="N16" s="17"/>
      <c r="O16" s="18">
        <f>I16+M16</f>
        <v>42</v>
      </c>
      <c r="P16" s="19">
        <f>IF(O16=0,0,10^(0.89726074*LOG10(E16/148.026)^2)*O16)</f>
        <v>68.72195993857746</v>
      </c>
    </row>
    <row r="17" spans="1:16" s="15" customFormat="1" ht="12.75">
      <c r="A17" s="31">
        <v>9</v>
      </c>
      <c r="B17" s="20" t="s">
        <v>97</v>
      </c>
      <c r="C17" s="31">
        <v>2001</v>
      </c>
      <c r="D17" s="31" t="s">
        <v>88</v>
      </c>
      <c r="E17" s="16">
        <v>55.6</v>
      </c>
      <c r="F17" s="37">
        <v>20</v>
      </c>
      <c r="G17" s="37">
        <v>23</v>
      </c>
      <c r="H17" s="33">
        <v>25</v>
      </c>
      <c r="I17" s="11">
        <v>25</v>
      </c>
      <c r="J17" s="32">
        <v>25</v>
      </c>
      <c r="K17" s="32">
        <v>30</v>
      </c>
      <c r="L17" s="34">
        <v>32</v>
      </c>
      <c r="M17" s="11">
        <v>30</v>
      </c>
      <c r="N17" s="17"/>
      <c r="O17" s="18">
        <f>I17+M17</f>
        <v>55</v>
      </c>
      <c r="P17" s="19">
        <f>IF(O17=0,0,10^(0.89726074*LOG10(E17/148.026)^2)*O17)</f>
        <v>79.91553610332006</v>
      </c>
    </row>
    <row r="18" spans="1:16" ht="12.75">
      <c r="A18" s="50" t="s">
        <v>42</v>
      </c>
      <c r="B18" s="48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7" ht="12.75">
      <c r="A19" s="7">
        <v>2</v>
      </c>
      <c r="B19" s="8" t="s">
        <v>56</v>
      </c>
      <c r="C19" s="9">
        <v>2001</v>
      </c>
      <c r="D19" s="7" t="s">
        <v>36</v>
      </c>
      <c r="E19" s="10">
        <v>65.6</v>
      </c>
      <c r="F19" s="33">
        <v>54</v>
      </c>
      <c r="G19" s="33">
        <v>57</v>
      </c>
      <c r="H19" s="34">
        <v>59</v>
      </c>
      <c r="I19" s="11">
        <v>57</v>
      </c>
      <c r="J19" s="37">
        <v>62</v>
      </c>
      <c r="K19" s="32">
        <v>65</v>
      </c>
      <c r="L19" s="32">
        <v>67</v>
      </c>
      <c r="M19" s="11">
        <v>67</v>
      </c>
      <c r="N19" s="10"/>
      <c r="O19" s="12">
        <f>I19+M19</f>
        <v>124</v>
      </c>
      <c r="P19" s="13">
        <f>IF(O19=0,0,10^(0.794358141*LOG10(E19/174.393)^2)*O19)</f>
        <v>172.4446303359712</v>
      </c>
      <c r="Q19" s="14"/>
    </row>
    <row r="20" spans="1:17" ht="12.75">
      <c r="A20" s="27">
        <v>3</v>
      </c>
      <c r="B20" s="8" t="s">
        <v>50</v>
      </c>
      <c r="C20" s="9">
        <v>1997</v>
      </c>
      <c r="D20" s="7" t="s">
        <v>15</v>
      </c>
      <c r="E20" s="10">
        <v>64</v>
      </c>
      <c r="F20" s="34">
        <v>69</v>
      </c>
      <c r="G20" s="33">
        <v>71</v>
      </c>
      <c r="H20" s="33">
        <v>75</v>
      </c>
      <c r="I20" s="11">
        <v>75</v>
      </c>
      <c r="J20" s="37">
        <v>95</v>
      </c>
      <c r="K20" s="32">
        <v>100</v>
      </c>
      <c r="L20" s="32">
        <v>103</v>
      </c>
      <c r="M20" s="11">
        <v>103</v>
      </c>
      <c r="N20" s="10" t="s">
        <v>125</v>
      </c>
      <c r="O20" s="12">
        <f>I20+M20</f>
        <v>178</v>
      </c>
      <c r="P20" s="13">
        <f>IF(O20=0,0,10^(0.794358141*LOG10(E20/174.393)^2)*O20)</f>
        <v>251.75248201503317</v>
      </c>
      <c r="Q20" s="14"/>
    </row>
    <row r="21" spans="1:17" ht="12.75">
      <c r="A21" s="27">
        <v>4</v>
      </c>
      <c r="B21" s="30" t="s">
        <v>105</v>
      </c>
      <c r="C21" s="28">
        <v>1999</v>
      </c>
      <c r="D21" s="7" t="s">
        <v>104</v>
      </c>
      <c r="E21" s="10">
        <v>62.3</v>
      </c>
      <c r="F21" s="33">
        <v>82</v>
      </c>
      <c r="G21" s="33">
        <v>87</v>
      </c>
      <c r="H21" s="34">
        <v>91</v>
      </c>
      <c r="I21" s="11">
        <v>87</v>
      </c>
      <c r="J21" s="37">
        <v>95</v>
      </c>
      <c r="K21" s="32">
        <v>100</v>
      </c>
      <c r="L21" s="32">
        <v>107</v>
      </c>
      <c r="M21" s="11">
        <v>107</v>
      </c>
      <c r="N21" s="10" t="s">
        <v>124</v>
      </c>
      <c r="O21" s="12">
        <f>I21+M21</f>
        <v>194</v>
      </c>
      <c r="P21" s="13">
        <f>IF(O21=0,0,10^(0.794358141*LOG10(E21/174.393)^2)*O21)</f>
        <v>279.6087480269686</v>
      </c>
      <c r="Q21" s="14"/>
    </row>
    <row r="22" spans="1:17" ht="12.75">
      <c r="A22" s="27">
        <v>5</v>
      </c>
      <c r="B22" s="8" t="s">
        <v>60</v>
      </c>
      <c r="C22" s="9">
        <v>1989</v>
      </c>
      <c r="D22" s="7" t="s">
        <v>69</v>
      </c>
      <c r="E22" s="10">
        <v>68.95</v>
      </c>
      <c r="F22" s="33">
        <v>122</v>
      </c>
      <c r="G22" s="34">
        <v>128</v>
      </c>
      <c r="H22" s="34">
        <v>128</v>
      </c>
      <c r="I22" s="11">
        <v>122</v>
      </c>
      <c r="J22" s="37">
        <v>155</v>
      </c>
      <c r="K22" s="32">
        <v>160</v>
      </c>
      <c r="L22" s="32">
        <v>165</v>
      </c>
      <c r="M22" s="11">
        <v>165</v>
      </c>
      <c r="N22" s="10" t="s">
        <v>123</v>
      </c>
      <c r="O22" s="12">
        <f>I22+M22</f>
        <v>287</v>
      </c>
      <c r="P22" s="13">
        <f>IF(O22=0,0,10^(0.794358141*LOG10(E22/174.393)^2)*O22)</f>
        <v>386.26865271751774</v>
      </c>
      <c r="Q22" s="14"/>
    </row>
    <row r="23" spans="1:17" s="21" customFormat="1" ht="12.75">
      <c r="A23" s="41" t="s">
        <v>18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2.75">
      <c r="A24" s="42" t="s">
        <v>19</v>
      </c>
      <c r="B24" s="43"/>
      <c r="C24" s="42" t="s">
        <v>2</v>
      </c>
      <c r="D24" s="44"/>
      <c r="E24" s="43"/>
      <c r="F24" s="42" t="s">
        <v>20</v>
      </c>
      <c r="G24" s="43"/>
      <c r="H24" s="42" t="s">
        <v>21</v>
      </c>
      <c r="I24" s="43"/>
      <c r="J24" s="62"/>
      <c r="K24" s="63"/>
      <c r="L24" s="63"/>
      <c r="M24" s="22"/>
      <c r="N24" s="22"/>
      <c r="O24" s="23"/>
      <c r="P24" s="23"/>
      <c r="Q24" s="23"/>
    </row>
    <row r="25" spans="1:17" ht="12.75">
      <c r="A25" s="64" t="s">
        <v>22</v>
      </c>
      <c r="B25" s="68"/>
      <c r="C25" s="64" t="s">
        <v>118</v>
      </c>
      <c r="D25" s="69"/>
      <c r="E25" s="68"/>
      <c r="F25" s="64" t="s">
        <v>15</v>
      </c>
      <c r="G25" s="68"/>
      <c r="H25" s="60" t="s">
        <v>33</v>
      </c>
      <c r="I25" s="61"/>
      <c r="J25" s="62"/>
      <c r="K25" s="63"/>
      <c r="L25" s="63"/>
      <c r="M25" s="22"/>
      <c r="N25" s="22"/>
      <c r="O25" s="24"/>
      <c r="P25" s="24"/>
      <c r="Q25" s="24"/>
    </row>
    <row r="26" spans="1:17" ht="12.75">
      <c r="A26" s="64" t="s">
        <v>23</v>
      </c>
      <c r="B26" s="68"/>
      <c r="C26" s="64" t="s">
        <v>99</v>
      </c>
      <c r="D26" s="69"/>
      <c r="E26" s="68"/>
      <c r="F26" s="64" t="s">
        <v>100</v>
      </c>
      <c r="G26" s="67"/>
      <c r="H26" s="60" t="s">
        <v>32</v>
      </c>
      <c r="I26" s="61"/>
      <c r="J26" s="62"/>
      <c r="K26" s="63"/>
      <c r="L26" s="63"/>
      <c r="M26" s="22"/>
      <c r="N26" s="22"/>
      <c r="O26" s="24"/>
      <c r="P26" s="24"/>
      <c r="Q26" s="24"/>
    </row>
    <row r="27" spans="1:17" ht="12.75">
      <c r="A27" s="66" t="s">
        <v>24</v>
      </c>
      <c r="B27" s="66"/>
      <c r="C27" s="66" t="s">
        <v>101</v>
      </c>
      <c r="D27" s="66"/>
      <c r="E27" s="66"/>
      <c r="F27" s="64" t="s">
        <v>102</v>
      </c>
      <c r="G27" s="65"/>
      <c r="H27" s="60" t="s">
        <v>33</v>
      </c>
      <c r="I27" s="61"/>
      <c r="J27" s="62"/>
      <c r="K27" s="62"/>
      <c r="L27" s="62"/>
      <c r="M27" s="22"/>
      <c r="N27" s="22"/>
      <c r="O27" s="24"/>
      <c r="P27" s="24"/>
      <c r="Q27" s="24"/>
    </row>
    <row r="28" spans="1:17" ht="12.75">
      <c r="A28" s="66" t="s">
        <v>25</v>
      </c>
      <c r="B28" s="66"/>
      <c r="C28" s="66" t="s">
        <v>130</v>
      </c>
      <c r="D28" s="66"/>
      <c r="E28" s="66"/>
      <c r="F28" s="64" t="s">
        <v>102</v>
      </c>
      <c r="G28" s="67"/>
      <c r="H28" s="59" t="s">
        <v>32</v>
      </c>
      <c r="I28" s="59"/>
      <c r="J28" s="62"/>
      <c r="K28" s="62"/>
      <c r="L28" s="62"/>
      <c r="M28" s="22"/>
      <c r="N28" s="22"/>
      <c r="O28" s="24"/>
      <c r="P28" s="24"/>
      <c r="Q28" s="24"/>
    </row>
    <row r="29" spans="1:17" ht="12.75">
      <c r="A29" s="66" t="s">
        <v>26</v>
      </c>
      <c r="B29" s="66"/>
      <c r="C29" s="66" t="s">
        <v>133</v>
      </c>
      <c r="D29" s="66"/>
      <c r="E29" s="66"/>
      <c r="F29" s="66" t="s">
        <v>102</v>
      </c>
      <c r="G29" s="66"/>
      <c r="H29" s="59" t="s">
        <v>32</v>
      </c>
      <c r="I29" s="59"/>
      <c r="J29" s="63"/>
      <c r="K29" s="63"/>
      <c r="L29" s="63"/>
      <c r="M29" s="22"/>
      <c r="N29" s="22"/>
      <c r="O29" s="24"/>
      <c r="P29" s="24"/>
      <c r="Q29" s="2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25"/>
      <c r="J30" s="14"/>
      <c r="K30" s="14"/>
      <c r="L30" s="14"/>
      <c r="M30" s="25"/>
      <c r="N30" s="14"/>
      <c r="O30" s="25"/>
      <c r="P30" s="14"/>
      <c r="Q30" s="14"/>
    </row>
    <row r="31" ht="12.75">
      <c r="B31" s="1" t="s">
        <v>27</v>
      </c>
    </row>
    <row r="33" ht="12.75">
      <c r="B33" s="1" t="s">
        <v>134</v>
      </c>
    </row>
    <row r="34" ht="12.75">
      <c r="B34" s="1" t="s">
        <v>135</v>
      </c>
    </row>
    <row r="37" ht="12.75">
      <c r="B37" s="1" t="s">
        <v>136</v>
      </c>
    </row>
  </sheetData>
  <sheetProtection/>
  <mergeCells count="47"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J24:L24"/>
    <mergeCell ref="A8:P8"/>
    <mergeCell ref="J6:M6"/>
    <mergeCell ref="N6:N7"/>
    <mergeCell ref="O6:O7"/>
    <mergeCell ref="P6:P7"/>
    <mergeCell ref="A18:P18"/>
    <mergeCell ref="A26:B26"/>
    <mergeCell ref="C26:E26"/>
    <mergeCell ref="F26:G26"/>
    <mergeCell ref="H26:I26"/>
    <mergeCell ref="J26:L26"/>
    <mergeCell ref="A23:Q23"/>
    <mergeCell ref="A24:B24"/>
    <mergeCell ref="C24:E24"/>
    <mergeCell ref="F24:G24"/>
    <mergeCell ref="H24:I24"/>
    <mergeCell ref="A28:B28"/>
    <mergeCell ref="C28:E28"/>
    <mergeCell ref="F28:G28"/>
    <mergeCell ref="H28:I28"/>
    <mergeCell ref="J28:L28"/>
    <mergeCell ref="A25:B25"/>
    <mergeCell ref="C25:E25"/>
    <mergeCell ref="F25:G25"/>
    <mergeCell ref="H25:I25"/>
    <mergeCell ref="J25:L25"/>
    <mergeCell ref="A29:B29"/>
    <mergeCell ref="C29:E29"/>
    <mergeCell ref="F29:G29"/>
    <mergeCell ref="H29:I29"/>
    <mergeCell ref="J29:L29"/>
    <mergeCell ref="A27:B27"/>
    <mergeCell ref="C27:E27"/>
    <mergeCell ref="F27:G27"/>
    <mergeCell ref="H27:I27"/>
    <mergeCell ref="J27:L2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8"/>
  <sheetViews>
    <sheetView zoomScalePageLayoutView="0" workbookViewId="0" topLeftCell="A4">
      <selection activeCell="N11" sqref="N11"/>
    </sheetView>
  </sheetViews>
  <sheetFormatPr defaultColWidth="9.140625" defaultRowHeight="12.75"/>
  <cols>
    <col min="1" max="1" width="3.57421875" style="1" customWidth="1"/>
    <col min="2" max="2" width="20.7109375" style="1" customWidth="1"/>
    <col min="3" max="3" width="6.7109375" style="1" customWidth="1"/>
    <col min="4" max="4" width="13.003906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2" spans="1:16" ht="12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.7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57" t="s">
        <v>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"/>
      <c r="P5" s="3"/>
    </row>
    <row r="6" spans="1:16" ht="12.75" customHeight="1">
      <c r="A6" s="55" t="s">
        <v>1</v>
      </c>
      <c r="B6" s="53" t="s">
        <v>2</v>
      </c>
      <c r="C6" s="55" t="s">
        <v>3</v>
      </c>
      <c r="D6" s="55" t="s">
        <v>4</v>
      </c>
      <c r="E6" s="54" t="s">
        <v>5</v>
      </c>
      <c r="F6" s="53" t="s">
        <v>6</v>
      </c>
      <c r="G6" s="53"/>
      <c r="H6" s="53"/>
      <c r="I6" s="53"/>
      <c r="J6" s="53" t="s">
        <v>7</v>
      </c>
      <c r="K6" s="53"/>
      <c r="L6" s="53"/>
      <c r="M6" s="53"/>
      <c r="N6" s="45" t="s">
        <v>8</v>
      </c>
      <c r="O6" s="46" t="s">
        <v>9</v>
      </c>
      <c r="P6" s="54" t="s">
        <v>10</v>
      </c>
    </row>
    <row r="7" spans="1:16" ht="12.75">
      <c r="A7" s="55"/>
      <c r="B7" s="53"/>
      <c r="C7" s="55"/>
      <c r="D7" s="55"/>
      <c r="E7" s="54"/>
      <c r="F7" s="5" t="s">
        <v>11</v>
      </c>
      <c r="G7" s="5" t="s">
        <v>12</v>
      </c>
      <c r="H7" s="5" t="s">
        <v>13</v>
      </c>
      <c r="I7" s="6" t="s">
        <v>14</v>
      </c>
      <c r="J7" s="5" t="s">
        <v>11</v>
      </c>
      <c r="K7" s="5" t="s">
        <v>12</v>
      </c>
      <c r="L7" s="5" t="s">
        <v>13</v>
      </c>
      <c r="M7" s="6" t="s">
        <v>14</v>
      </c>
      <c r="N7" s="45"/>
      <c r="O7" s="46"/>
      <c r="P7" s="54"/>
    </row>
    <row r="8" spans="1:16" ht="12.75">
      <c r="A8" s="50" t="s">
        <v>43</v>
      </c>
      <c r="B8" s="48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1:17" ht="12.75">
      <c r="A9" s="27">
        <v>1</v>
      </c>
      <c r="B9" s="30" t="s">
        <v>106</v>
      </c>
      <c r="C9" s="28">
        <v>1998</v>
      </c>
      <c r="D9" s="7" t="s">
        <v>104</v>
      </c>
      <c r="E9" s="10">
        <v>76</v>
      </c>
      <c r="F9" s="33">
        <v>80</v>
      </c>
      <c r="G9" s="33">
        <v>85</v>
      </c>
      <c r="H9" s="39">
        <v>90</v>
      </c>
      <c r="I9" s="11">
        <v>85</v>
      </c>
      <c r="J9" s="37">
        <v>100</v>
      </c>
      <c r="K9" s="32">
        <v>105</v>
      </c>
      <c r="L9" s="36">
        <v>110</v>
      </c>
      <c r="M9" s="11">
        <v>105</v>
      </c>
      <c r="N9" s="10"/>
      <c r="O9" s="12">
        <f>I9+M9</f>
        <v>190</v>
      </c>
      <c r="P9" s="13">
        <f>IF(O9=0,0,10^(0.794358141*LOG10(E9/174.393)^2)*O9)</f>
        <v>241.0527105092387</v>
      </c>
      <c r="Q9" s="14"/>
    </row>
    <row r="10" spans="1:17" ht="12.75">
      <c r="A10" s="7">
        <v>2</v>
      </c>
      <c r="B10" s="8" t="s">
        <v>57</v>
      </c>
      <c r="C10" s="9">
        <v>2001</v>
      </c>
      <c r="D10" s="7" t="s">
        <v>36</v>
      </c>
      <c r="E10" s="10">
        <v>72.7</v>
      </c>
      <c r="F10" s="32">
        <v>63</v>
      </c>
      <c r="G10" s="32">
        <v>65</v>
      </c>
      <c r="H10" s="32">
        <v>69</v>
      </c>
      <c r="I10" s="11">
        <v>69</v>
      </c>
      <c r="J10" s="37">
        <v>73</v>
      </c>
      <c r="K10" s="32">
        <v>77</v>
      </c>
      <c r="L10" s="32">
        <v>80</v>
      </c>
      <c r="M10" s="11">
        <v>80</v>
      </c>
      <c r="N10" s="10"/>
      <c r="O10" s="12">
        <f aca="true" t="shared" si="0" ref="O10:O16">I10+M10</f>
        <v>149</v>
      </c>
      <c r="P10" s="13">
        <f aca="true" t="shared" si="1" ref="P10:P16">IF(O10=0,0,10^(0.794358141*LOG10(E10/174.393)^2)*O10)</f>
        <v>194.03869574324597</v>
      </c>
      <c r="Q10" s="14"/>
    </row>
    <row r="11" spans="1:17" ht="12.75">
      <c r="A11" s="27">
        <v>3</v>
      </c>
      <c r="B11" s="8" t="s">
        <v>65</v>
      </c>
      <c r="C11" s="9">
        <v>1999</v>
      </c>
      <c r="D11" s="7" t="s">
        <v>15</v>
      </c>
      <c r="E11" s="10">
        <v>76.5</v>
      </c>
      <c r="F11" s="33">
        <v>136</v>
      </c>
      <c r="G11" s="33">
        <v>141</v>
      </c>
      <c r="H11" s="33">
        <v>145</v>
      </c>
      <c r="I11" s="11">
        <v>145</v>
      </c>
      <c r="J11" s="37">
        <v>162</v>
      </c>
      <c r="K11" s="32">
        <v>167</v>
      </c>
      <c r="L11" s="32">
        <v>172</v>
      </c>
      <c r="M11" s="11">
        <v>172</v>
      </c>
      <c r="N11" s="10" t="s">
        <v>123</v>
      </c>
      <c r="O11" s="12">
        <f t="shared" si="0"/>
        <v>317</v>
      </c>
      <c r="P11" s="13">
        <f t="shared" si="1"/>
        <v>400.67486267068045</v>
      </c>
      <c r="Q11" s="14"/>
    </row>
    <row r="12" spans="1:17" ht="12.75">
      <c r="A12" s="7">
        <v>4</v>
      </c>
      <c r="B12" s="8" t="s">
        <v>35</v>
      </c>
      <c r="C12" s="9">
        <v>2000</v>
      </c>
      <c r="D12" s="7" t="s">
        <v>36</v>
      </c>
      <c r="E12" s="10">
        <v>74.2</v>
      </c>
      <c r="F12" s="33">
        <v>113</v>
      </c>
      <c r="G12" s="33">
        <v>118</v>
      </c>
      <c r="H12" s="34">
        <v>120</v>
      </c>
      <c r="I12" s="11">
        <v>118</v>
      </c>
      <c r="J12" s="37">
        <v>140</v>
      </c>
      <c r="K12" s="36">
        <v>146</v>
      </c>
      <c r="L12" s="32">
        <v>146</v>
      </c>
      <c r="M12" s="11">
        <v>146</v>
      </c>
      <c r="N12" s="10" t="s">
        <v>124</v>
      </c>
      <c r="O12" s="12">
        <f t="shared" si="0"/>
        <v>264</v>
      </c>
      <c r="P12" s="13">
        <f t="shared" si="1"/>
        <v>339.63618145892013</v>
      </c>
      <c r="Q12" s="14"/>
    </row>
    <row r="13" spans="1:17" ht="12.75">
      <c r="A13" s="27">
        <v>5</v>
      </c>
      <c r="B13" s="29" t="s">
        <v>58</v>
      </c>
      <c r="C13" s="28">
        <v>1999</v>
      </c>
      <c r="D13" s="7" t="s">
        <v>36</v>
      </c>
      <c r="E13" s="10">
        <v>71.8</v>
      </c>
      <c r="F13" s="33">
        <v>97</v>
      </c>
      <c r="G13" s="33">
        <v>102</v>
      </c>
      <c r="H13" s="33">
        <v>107</v>
      </c>
      <c r="I13" s="11">
        <v>107</v>
      </c>
      <c r="J13" s="37">
        <v>120</v>
      </c>
      <c r="K13" s="32">
        <v>125</v>
      </c>
      <c r="L13" s="36">
        <v>130</v>
      </c>
      <c r="M13" s="11">
        <v>125</v>
      </c>
      <c r="N13" s="10"/>
      <c r="O13" s="12">
        <f t="shared" si="0"/>
        <v>232</v>
      </c>
      <c r="P13" s="13">
        <f t="shared" si="1"/>
        <v>304.42430907672417</v>
      </c>
      <c r="Q13" s="14"/>
    </row>
    <row r="14" spans="1:17" ht="12.75">
      <c r="A14" s="7">
        <v>6</v>
      </c>
      <c r="B14" s="8" t="s">
        <v>78</v>
      </c>
      <c r="C14" s="9">
        <v>1998</v>
      </c>
      <c r="D14" s="7" t="s">
        <v>76</v>
      </c>
      <c r="E14" s="10">
        <v>73.55</v>
      </c>
      <c r="F14" s="32">
        <v>95</v>
      </c>
      <c r="G14" s="32">
        <v>102</v>
      </c>
      <c r="H14" s="32">
        <v>106</v>
      </c>
      <c r="I14" s="11">
        <v>106</v>
      </c>
      <c r="J14" s="37">
        <v>124</v>
      </c>
      <c r="K14" s="32">
        <v>131</v>
      </c>
      <c r="L14" s="33">
        <v>135</v>
      </c>
      <c r="M14" s="11">
        <v>135</v>
      </c>
      <c r="N14" s="10" t="s">
        <v>125</v>
      </c>
      <c r="O14" s="12">
        <f t="shared" si="0"/>
        <v>241</v>
      </c>
      <c r="P14" s="13">
        <f t="shared" si="1"/>
        <v>311.6676370529195</v>
      </c>
      <c r="Q14" s="14"/>
    </row>
    <row r="15" spans="1:17" ht="12.75">
      <c r="A15" s="27">
        <v>7</v>
      </c>
      <c r="B15" s="30" t="s">
        <v>89</v>
      </c>
      <c r="C15" s="28">
        <v>2000</v>
      </c>
      <c r="D15" s="7" t="s">
        <v>36</v>
      </c>
      <c r="E15" s="10">
        <v>76.6</v>
      </c>
      <c r="F15" s="33">
        <v>40</v>
      </c>
      <c r="G15" s="34">
        <v>45</v>
      </c>
      <c r="H15" s="33">
        <v>45</v>
      </c>
      <c r="I15" s="11">
        <v>45</v>
      </c>
      <c r="J15" s="38">
        <v>50</v>
      </c>
      <c r="K15" s="32">
        <v>50</v>
      </c>
      <c r="L15" s="32">
        <v>55</v>
      </c>
      <c r="M15" s="11">
        <v>55</v>
      </c>
      <c r="N15" s="10"/>
      <c r="O15" s="12">
        <f t="shared" si="0"/>
        <v>100</v>
      </c>
      <c r="P15" s="13">
        <f t="shared" si="1"/>
        <v>126.30208853816988</v>
      </c>
      <c r="Q15" s="14"/>
    </row>
    <row r="16" spans="1:17" ht="12.75">
      <c r="A16" s="27">
        <v>8</v>
      </c>
      <c r="B16" s="30" t="s">
        <v>107</v>
      </c>
      <c r="C16" s="28">
        <v>2000</v>
      </c>
      <c r="D16" s="7" t="s">
        <v>104</v>
      </c>
      <c r="E16" s="10">
        <v>71.7</v>
      </c>
      <c r="F16" s="33">
        <v>70</v>
      </c>
      <c r="G16" s="33">
        <v>75</v>
      </c>
      <c r="H16" s="33">
        <v>78</v>
      </c>
      <c r="I16" s="11">
        <v>78</v>
      </c>
      <c r="J16" s="37">
        <v>90</v>
      </c>
      <c r="K16" s="32">
        <v>95</v>
      </c>
      <c r="L16" s="32">
        <v>100</v>
      </c>
      <c r="M16" s="11">
        <v>100</v>
      </c>
      <c r="N16" s="10"/>
      <c r="O16" s="12">
        <f t="shared" si="0"/>
        <v>178</v>
      </c>
      <c r="P16" s="13">
        <f t="shared" si="1"/>
        <v>233.76648937897446</v>
      </c>
      <c r="Q16" s="14"/>
    </row>
    <row r="17" spans="1:17" ht="12.75">
      <c r="A17" s="27">
        <v>9</v>
      </c>
      <c r="B17" s="8" t="s">
        <v>131</v>
      </c>
      <c r="C17" s="9">
        <v>1994</v>
      </c>
      <c r="D17" s="7" t="s">
        <v>110</v>
      </c>
      <c r="E17" s="10">
        <v>73.8</v>
      </c>
      <c r="F17" s="33">
        <v>95</v>
      </c>
      <c r="G17" s="33">
        <v>100</v>
      </c>
      <c r="H17" s="34">
        <v>105</v>
      </c>
      <c r="I17" s="11">
        <v>100</v>
      </c>
      <c r="J17" s="37">
        <v>110</v>
      </c>
      <c r="K17" s="32">
        <v>116</v>
      </c>
      <c r="L17" s="36">
        <v>119</v>
      </c>
      <c r="M17" s="11">
        <v>116</v>
      </c>
      <c r="N17" s="10"/>
      <c r="O17" s="12">
        <f>I17+M17</f>
        <v>216</v>
      </c>
      <c r="P17" s="13" t="b">
        <f>'4. Plūsma 27.12)'!14:14=IF(O17=0,0,10^(0.794358141*LOG10(E17/174.393)^2)*O17)</f>
        <v>0</v>
      </c>
      <c r="Q17" s="14"/>
    </row>
    <row r="18" spans="1:16" ht="12.75">
      <c r="A18" s="47" t="s">
        <v>44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</row>
    <row r="19" spans="1:17" ht="12.75">
      <c r="A19" s="7">
        <v>1</v>
      </c>
      <c r="B19" s="8" t="s">
        <v>79</v>
      </c>
      <c r="C19" s="9">
        <v>2001</v>
      </c>
      <c r="D19" s="7" t="s">
        <v>76</v>
      </c>
      <c r="E19" s="10">
        <v>85</v>
      </c>
      <c r="F19" s="32">
        <v>73</v>
      </c>
      <c r="G19" s="36">
        <v>77</v>
      </c>
      <c r="H19" s="32">
        <v>77</v>
      </c>
      <c r="I19" s="11">
        <v>77</v>
      </c>
      <c r="J19" s="37">
        <v>93</v>
      </c>
      <c r="K19" s="32">
        <v>97</v>
      </c>
      <c r="L19" s="33">
        <v>100</v>
      </c>
      <c r="M19" s="11">
        <v>100</v>
      </c>
      <c r="N19" s="10" t="s">
        <v>125</v>
      </c>
      <c r="O19" s="12">
        <f aca="true" t="shared" si="2" ref="O19:O24">I19+M19</f>
        <v>177</v>
      </c>
      <c r="P19" s="13">
        <f aca="true" t="shared" si="3" ref="P19:P24">IF(O19=0,0,10^(0.794358141*LOG10(E19/174.393)^2)*O19)</f>
        <v>211.52117999711876</v>
      </c>
      <c r="Q19" s="14"/>
    </row>
    <row r="20" spans="1:17" ht="12.75">
      <c r="A20" s="7">
        <v>2</v>
      </c>
      <c r="B20" s="8" t="s">
        <v>52</v>
      </c>
      <c r="C20" s="9">
        <v>2003</v>
      </c>
      <c r="D20" s="7" t="s">
        <v>15</v>
      </c>
      <c r="E20" s="10">
        <v>83.7</v>
      </c>
      <c r="F20" s="33">
        <v>38</v>
      </c>
      <c r="G20" s="33">
        <v>41</v>
      </c>
      <c r="H20" s="33">
        <v>45</v>
      </c>
      <c r="I20" s="11">
        <v>45</v>
      </c>
      <c r="J20" s="37">
        <v>48</v>
      </c>
      <c r="K20" s="36">
        <v>51</v>
      </c>
      <c r="L20" s="32">
        <v>51</v>
      </c>
      <c r="M20" s="11">
        <v>51</v>
      </c>
      <c r="N20" s="10"/>
      <c r="O20" s="12">
        <f t="shared" si="2"/>
        <v>96</v>
      </c>
      <c r="P20" s="13">
        <f t="shared" si="3"/>
        <v>115.61292851241058</v>
      </c>
      <c r="Q20" s="14"/>
    </row>
    <row r="21" spans="1:17" ht="12.75">
      <c r="A21" s="7">
        <v>3</v>
      </c>
      <c r="B21" s="8" t="s">
        <v>108</v>
      </c>
      <c r="C21" s="9">
        <v>1999</v>
      </c>
      <c r="D21" s="7" t="s">
        <v>104</v>
      </c>
      <c r="E21" s="10">
        <v>84.9</v>
      </c>
      <c r="F21" s="32">
        <v>90</v>
      </c>
      <c r="G21" s="32">
        <v>95</v>
      </c>
      <c r="H21" s="32">
        <v>99</v>
      </c>
      <c r="I21" s="11">
        <v>99</v>
      </c>
      <c r="J21" s="37">
        <v>115</v>
      </c>
      <c r="K21" s="32">
        <v>120</v>
      </c>
      <c r="L21" s="33">
        <v>125</v>
      </c>
      <c r="M21" s="11">
        <v>125</v>
      </c>
      <c r="N21" s="10" t="s">
        <v>123</v>
      </c>
      <c r="O21" s="12">
        <f t="shared" si="2"/>
        <v>224</v>
      </c>
      <c r="P21" s="13">
        <f t="shared" si="3"/>
        <v>267.84424447073985</v>
      </c>
      <c r="Q21" s="14"/>
    </row>
    <row r="22" spans="1:17" ht="12.75">
      <c r="A22" s="27">
        <v>4</v>
      </c>
      <c r="B22" s="8" t="s">
        <v>53</v>
      </c>
      <c r="C22" s="9">
        <v>1998</v>
      </c>
      <c r="D22" s="7" t="s">
        <v>15</v>
      </c>
      <c r="E22" s="10">
        <v>84.35</v>
      </c>
      <c r="F22" s="33">
        <v>65</v>
      </c>
      <c r="G22" s="33">
        <v>69</v>
      </c>
      <c r="H22" s="33">
        <v>72</v>
      </c>
      <c r="I22" s="11">
        <v>72</v>
      </c>
      <c r="J22" s="37">
        <v>80</v>
      </c>
      <c r="K22" s="32">
        <v>87</v>
      </c>
      <c r="L22" s="32">
        <v>91</v>
      </c>
      <c r="M22" s="11">
        <v>91</v>
      </c>
      <c r="N22" s="10"/>
      <c r="O22" s="12">
        <f t="shared" si="2"/>
        <v>163</v>
      </c>
      <c r="P22" s="13">
        <f t="shared" si="3"/>
        <v>195.53753058649622</v>
      </c>
      <c r="Q22" s="14"/>
    </row>
    <row r="23" spans="1:17" ht="12.75">
      <c r="A23" s="27">
        <v>5</v>
      </c>
      <c r="B23" s="29" t="s">
        <v>109</v>
      </c>
      <c r="C23" s="28">
        <v>2000</v>
      </c>
      <c r="D23" s="7" t="s">
        <v>104</v>
      </c>
      <c r="E23" s="10">
        <v>83</v>
      </c>
      <c r="F23" s="33">
        <v>90</v>
      </c>
      <c r="G23" s="33">
        <v>97</v>
      </c>
      <c r="H23" s="33">
        <v>101</v>
      </c>
      <c r="I23" s="11">
        <v>101</v>
      </c>
      <c r="J23" s="37">
        <v>110</v>
      </c>
      <c r="K23" s="32">
        <v>115</v>
      </c>
      <c r="L23" s="32">
        <v>121</v>
      </c>
      <c r="M23" s="11">
        <v>121</v>
      </c>
      <c r="N23" s="10" t="s">
        <v>124</v>
      </c>
      <c r="O23" s="12">
        <f t="shared" si="2"/>
        <v>222</v>
      </c>
      <c r="P23" s="13">
        <f t="shared" si="3"/>
        <v>268.5010940854588</v>
      </c>
      <c r="Q23" s="14"/>
    </row>
    <row r="24" spans="1:17" ht="12.75">
      <c r="A24" s="27">
        <v>6</v>
      </c>
      <c r="B24" s="8" t="s">
        <v>51</v>
      </c>
      <c r="C24" s="9">
        <v>2004</v>
      </c>
      <c r="D24" s="7" t="s">
        <v>15</v>
      </c>
      <c r="E24" s="10">
        <v>80.85</v>
      </c>
      <c r="F24" s="33">
        <v>24</v>
      </c>
      <c r="G24" s="33">
        <v>26</v>
      </c>
      <c r="H24" s="33">
        <v>28</v>
      </c>
      <c r="I24" s="11">
        <v>28</v>
      </c>
      <c r="J24" s="37">
        <v>30</v>
      </c>
      <c r="K24" s="32">
        <v>33</v>
      </c>
      <c r="L24" s="32">
        <v>35</v>
      </c>
      <c r="M24" s="11">
        <v>35</v>
      </c>
      <c r="N24" s="10"/>
      <c r="O24" s="12">
        <f t="shared" si="2"/>
        <v>63</v>
      </c>
      <c r="P24" s="13">
        <f t="shared" si="3"/>
        <v>77.24597727322494</v>
      </c>
      <c r="Q24" s="14"/>
    </row>
    <row r="25" spans="1:17" s="21" customFormat="1" ht="12.75">
      <c r="A25" s="41" t="s">
        <v>18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12.75">
      <c r="A26" s="42" t="s">
        <v>19</v>
      </c>
      <c r="B26" s="43"/>
      <c r="C26" s="42" t="s">
        <v>2</v>
      </c>
      <c r="D26" s="44"/>
      <c r="E26" s="43"/>
      <c r="F26" s="42" t="s">
        <v>20</v>
      </c>
      <c r="G26" s="43"/>
      <c r="H26" s="42" t="s">
        <v>21</v>
      </c>
      <c r="I26" s="43"/>
      <c r="J26" s="62"/>
      <c r="K26" s="63"/>
      <c r="L26" s="63"/>
      <c r="M26" s="22"/>
      <c r="N26" s="22"/>
      <c r="O26" s="23"/>
      <c r="P26" s="23"/>
      <c r="Q26" s="23"/>
    </row>
    <row r="27" spans="1:17" ht="12.75">
      <c r="A27" s="64" t="s">
        <v>22</v>
      </c>
      <c r="B27" s="68"/>
      <c r="C27" s="64" t="s">
        <v>118</v>
      </c>
      <c r="D27" s="69"/>
      <c r="E27" s="68"/>
      <c r="F27" s="64" t="s">
        <v>15</v>
      </c>
      <c r="G27" s="68"/>
      <c r="H27" s="60" t="s">
        <v>33</v>
      </c>
      <c r="I27" s="61"/>
      <c r="J27" s="62"/>
      <c r="K27" s="63"/>
      <c r="L27" s="63"/>
      <c r="M27" s="22"/>
      <c r="N27" s="22"/>
      <c r="O27" s="24"/>
      <c r="P27" s="24"/>
      <c r="Q27" s="24"/>
    </row>
    <row r="28" spans="1:17" ht="12.75">
      <c r="A28" s="64" t="s">
        <v>23</v>
      </c>
      <c r="B28" s="68"/>
      <c r="C28" s="64" t="s">
        <v>99</v>
      </c>
      <c r="D28" s="69"/>
      <c r="E28" s="68"/>
      <c r="F28" s="64" t="s">
        <v>100</v>
      </c>
      <c r="G28" s="67"/>
      <c r="H28" s="60" t="s">
        <v>32</v>
      </c>
      <c r="I28" s="61"/>
      <c r="J28" s="62"/>
      <c r="K28" s="63"/>
      <c r="L28" s="63"/>
      <c r="M28" s="22"/>
      <c r="N28" s="22"/>
      <c r="O28" s="24"/>
      <c r="P28" s="24"/>
      <c r="Q28" s="24"/>
    </row>
    <row r="29" spans="1:17" ht="12.75">
      <c r="A29" s="66" t="s">
        <v>24</v>
      </c>
      <c r="B29" s="66"/>
      <c r="C29" s="66" t="s">
        <v>101</v>
      </c>
      <c r="D29" s="66"/>
      <c r="E29" s="66"/>
      <c r="F29" s="64" t="s">
        <v>102</v>
      </c>
      <c r="G29" s="65"/>
      <c r="H29" s="60" t="s">
        <v>33</v>
      </c>
      <c r="I29" s="61"/>
      <c r="J29" s="62"/>
      <c r="K29" s="62"/>
      <c r="L29" s="62"/>
      <c r="M29" s="22"/>
      <c r="N29" s="22"/>
      <c r="O29" s="24"/>
      <c r="P29" s="24"/>
      <c r="Q29" s="24"/>
    </row>
    <row r="30" spans="1:17" ht="12.75">
      <c r="A30" s="66" t="s">
        <v>25</v>
      </c>
      <c r="B30" s="66"/>
      <c r="C30" s="66" t="s">
        <v>130</v>
      </c>
      <c r="D30" s="66"/>
      <c r="E30" s="66"/>
      <c r="F30" s="64" t="s">
        <v>102</v>
      </c>
      <c r="G30" s="67"/>
      <c r="H30" s="59" t="s">
        <v>32</v>
      </c>
      <c r="I30" s="59"/>
      <c r="J30" s="62"/>
      <c r="K30" s="62"/>
      <c r="L30" s="62"/>
      <c r="M30" s="22"/>
      <c r="N30" s="22"/>
      <c r="O30" s="24"/>
      <c r="P30" s="24"/>
      <c r="Q30" s="24"/>
    </row>
    <row r="31" spans="1:17" ht="12.75">
      <c r="A31" s="66" t="s">
        <v>26</v>
      </c>
      <c r="B31" s="66"/>
      <c r="C31" s="66" t="s">
        <v>129</v>
      </c>
      <c r="D31" s="66"/>
      <c r="E31" s="66"/>
      <c r="F31" s="66" t="s">
        <v>102</v>
      </c>
      <c r="G31" s="66"/>
      <c r="H31" s="59" t="s">
        <v>32</v>
      </c>
      <c r="I31" s="59"/>
      <c r="J31" s="63"/>
      <c r="K31" s="63"/>
      <c r="L31" s="63"/>
      <c r="M31" s="22"/>
      <c r="N31" s="22"/>
      <c r="O31" s="24"/>
      <c r="P31" s="24"/>
      <c r="Q31" s="2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25"/>
      <c r="J32" s="14"/>
      <c r="K32" s="14"/>
      <c r="L32" s="14"/>
      <c r="M32" s="25"/>
      <c r="N32" s="14"/>
      <c r="O32" s="25"/>
      <c r="P32" s="14"/>
      <c r="Q32" s="14"/>
    </row>
    <row r="33" ht="12.75">
      <c r="B33" s="1" t="s">
        <v>27</v>
      </c>
    </row>
    <row r="36" ht="12.75">
      <c r="C36" s="1" t="s">
        <v>137</v>
      </c>
    </row>
    <row r="38" ht="12.75">
      <c r="B38" s="1" t="s">
        <v>138</v>
      </c>
    </row>
  </sheetData>
  <sheetProtection/>
  <mergeCells count="47"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J26:L26"/>
    <mergeCell ref="A8:P8"/>
    <mergeCell ref="J6:M6"/>
    <mergeCell ref="N6:N7"/>
    <mergeCell ref="O6:O7"/>
    <mergeCell ref="P6:P7"/>
    <mergeCell ref="A18:P18"/>
    <mergeCell ref="A28:B28"/>
    <mergeCell ref="C28:E28"/>
    <mergeCell ref="F28:G28"/>
    <mergeCell ref="H28:I28"/>
    <mergeCell ref="J28:L28"/>
    <mergeCell ref="A25:Q25"/>
    <mergeCell ref="A26:B26"/>
    <mergeCell ref="C26:E26"/>
    <mergeCell ref="F26:G26"/>
    <mergeCell ref="H26:I26"/>
    <mergeCell ref="A30:B30"/>
    <mergeCell ref="C30:E30"/>
    <mergeCell ref="F30:G30"/>
    <mergeCell ref="H30:I30"/>
    <mergeCell ref="J30:L30"/>
    <mergeCell ref="A27:B27"/>
    <mergeCell ref="C27:E27"/>
    <mergeCell ref="F27:G27"/>
    <mergeCell ref="H27:I27"/>
    <mergeCell ref="J27:L27"/>
    <mergeCell ref="A31:B31"/>
    <mergeCell ref="C31:E31"/>
    <mergeCell ref="F31:G31"/>
    <mergeCell ref="H31:I31"/>
    <mergeCell ref="J31:L31"/>
    <mergeCell ref="A29:B29"/>
    <mergeCell ref="C29:E29"/>
    <mergeCell ref="F29:G29"/>
    <mergeCell ref="H29:I29"/>
    <mergeCell ref="J29:L29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7"/>
  <sheetViews>
    <sheetView workbookViewId="0" topLeftCell="A4">
      <selection activeCell="O25" sqref="O25"/>
    </sheetView>
  </sheetViews>
  <sheetFormatPr defaultColWidth="9.140625" defaultRowHeight="12.75"/>
  <cols>
    <col min="1" max="1" width="3.57421875" style="1" customWidth="1"/>
    <col min="2" max="2" width="20.7109375" style="1" customWidth="1"/>
    <col min="3" max="3" width="6.7109375" style="1" customWidth="1"/>
    <col min="4" max="4" width="13.003906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2" spans="1:16" ht="12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2.75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57" t="s">
        <v>62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4"/>
      <c r="P5" s="3"/>
    </row>
    <row r="6" spans="1:16" ht="12.75" customHeight="1">
      <c r="A6" s="55" t="s">
        <v>1</v>
      </c>
      <c r="B6" s="53" t="s">
        <v>2</v>
      </c>
      <c r="C6" s="55" t="s">
        <v>3</v>
      </c>
      <c r="D6" s="55" t="s">
        <v>4</v>
      </c>
      <c r="E6" s="54" t="s">
        <v>5</v>
      </c>
      <c r="F6" s="53" t="s">
        <v>6</v>
      </c>
      <c r="G6" s="53"/>
      <c r="H6" s="53"/>
      <c r="I6" s="53"/>
      <c r="J6" s="53" t="s">
        <v>7</v>
      </c>
      <c r="K6" s="53"/>
      <c r="L6" s="53"/>
      <c r="M6" s="53"/>
      <c r="N6" s="45" t="s">
        <v>8</v>
      </c>
      <c r="O6" s="46" t="s">
        <v>9</v>
      </c>
      <c r="P6" s="54" t="s">
        <v>10</v>
      </c>
    </row>
    <row r="7" spans="1:16" ht="12.75">
      <c r="A7" s="55"/>
      <c r="B7" s="53"/>
      <c r="C7" s="55"/>
      <c r="D7" s="55"/>
      <c r="E7" s="54"/>
      <c r="F7" s="5" t="s">
        <v>11</v>
      </c>
      <c r="G7" s="5" t="s">
        <v>12</v>
      </c>
      <c r="H7" s="5" t="s">
        <v>13</v>
      </c>
      <c r="I7" s="6" t="s">
        <v>14</v>
      </c>
      <c r="J7" s="5" t="s">
        <v>11</v>
      </c>
      <c r="K7" s="5" t="s">
        <v>12</v>
      </c>
      <c r="L7" s="5" t="s">
        <v>13</v>
      </c>
      <c r="M7" s="6" t="s">
        <v>14</v>
      </c>
      <c r="N7" s="45"/>
      <c r="O7" s="46"/>
      <c r="P7" s="54"/>
    </row>
    <row r="8" spans="1:16" ht="12.75">
      <c r="A8" s="50" t="s">
        <v>45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</row>
    <row r="9" spans="1:17" ht="12.75">
      <c r="A9" s="7">
        <v>1</v>
      </c>
      <c r="B9" s="8" t="s">
        <v>80</v>
      </c>
      <c r="C9" s="9">
        <v>1994</v>
      </c>
      <c r="D9" s="31" t="s">
        <v>73</v>
      </c>
      <c r="E9" s="10">
        <v>92.9</v>
      </c>
      <c r="F9" s="32">
        <v>140</v>
      </c>
      <c r="G9" s="32">
        <v>145</v>
      </c>
      <c r="H9" s="32">
        <v>150</v>
      </c>
      <c r="I9" s="11">
        <v>150</v>
      </c>
      <c r="J9" s="37">
        <v>180</v>
      </c>
      <c r="K9" s="32">
        <v>190</v>
      </c>
      <c r="L9" s="34">
        <v>196</v>
      </c>
      <c r="M9" s="11">
        <v>190</v>
      </c>
      <c r="N9" s="10" t="s">
        <v>123</v>
      </c>
      <c r="O9" s="12">
        <f>I9+M9</f>
        <v>340</v>
      </c>
      <c r="P9" s="13">
        <f>IF(O9=0,0,10^(0.794358141*LOG10(E9/174.393)^2)*O9)</f>
        <v>389.85623790479804</v>
      </c>
      <c r="Q9" s="14"/>
    </row>
    <row r="10" spans="1:17" ht="12.75">
      <c r="A10" s="7">
        <v>2</v>
      </c>
      <c r="B10" s="8" t="s">
        <v>30</v>
      </c>
      <c r="C10" s="9">
        <v>1999</v>
      </c>
      <c r="D10" s="7" t="s">
        <v>15</v>
      </c>
      <c r="E10" s="10">
        <v>92.6</v>
      </c>
      <c r="F10" s="32">
        <v>115</v>
      </c>
      <c r="G10" s="32">
        <v>120</v>
      </c>
      <c r="H10" s="32">
        <v>125</v>
      </c>
      <c r="I10" s="11">
        <v>125</v>
      </c>
      <c r="J10" s="37">
        <v>135</v>
      </c>
      <c r="K10" s="32">
        <v>140</v>
      </c>
      <c r="L10" s="33">
        <v>145</v>
      </c>
      <c r="M10" s="11">
        <v>145</v>
      </c>
      <c r="N10" s="10" t="s">
        <v>125</v>
      </c>
      <c r="O10" s="12">
        <f>I10+M10</f>
        <v>270</v>
      </c>
      <c r="P10" s="13">
        <f>IF(O10=0,0,10^(0.794358141*LOG10(E10/174.393)^2)*O10)</f>
        <v>310.02827611512396</v>
      </c>
      <c r="Q10" s="14"/>
    </row>
    <row r="11" spans="1:17" ht="12.75">
      <c r="A11" s="27">
        <v>6</v>
      </c>
      <c r="B11" s="30" t="s">
        <v>127</v>
      </c>
      <c r="C11" s="28">
        <v>1990</v>
      </c>
      <c r="D11" s="7" t="s">
        <v>84</v>
      </c>
      <c r="E11" s="10">
        <v>86</v>
      </c>
      <c r="F11" s="34">
        <v>115</v>
      </c>
      <c r="G11" s="34">
        <v>125</v>
      </c>
      <c r="H11" s="33">
        <v>127</v>
      </c>
      <c r="I11" s="11">
        <v>127</v>
      </c>
      <c r="J11" s="37">
        <v>145</v>
      </c>
      <c r="K11" s="32">
        <v>155</v>
      </c>
      <c r="L11" s="36">
        <v>163</v>
      </c>
      <c r="M11" s="11">
        <v>155</v>
      </c>
      <c r="N11" s="10" t="s">
        <v>124</v>
      </c>
      <c r="O11" s="12">
        <f>I11+M11</f>
        <v>282</v>
      </c>
      <c r="P11" s="13">
        <f>IF(O11=0,0,10^(0.794358141*LOG10(E11/174.393)^2)*O11)</f>
        <v>335.06687325822674</v>
      </c>
      <c r="Q11" s="14"/>
    </row>
    <row r="12" spans="1:16" ht="27" customHeight="1">
      <c r="A12" s="73" t="s">
        <v>64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5"/>
    </row>
    <row r="13" spans="1:17" ht="12.75">
      <c r="A13" s="27">
        <v>1</v>
      </c>
      <c r="B13" s="30" t="s">
        <v>55</v>
      </c>
      <c r="C13" s="28">
        <v>1999</v>
      </c>
      <c r="D13" s="7" t="s">
        <v>15</v>
      </c>
      <c r="E13" s="10">
        <v>94.8</v>
      </c>
      <c r="F13" s="33">
        <v>95</v>
      </c>
      <c r="G13" s="33">
        <v>100</v>
      </c>
      <c r="H13" s="34">
        <v>105</v>
      </c>
      <c r="I13" s="11">
        <v>100</v>
      </c>
      <c r="J13" s="37">
        <v>115</v>
      </c>
      <c r="K13" s="32">
        <v>120</v>
      </c>
      <c r="L13" s="32">
        <v>124</v>
      </c>
      <c r="M13" s="11">
        <v>124</v>
      </c>
      <c r="N13" s="10" t="s">
        <v>124</v>
      </c>
      <c r="O13" s="12">
        <f>I13+M13</f>
        <v>224</v>
      </c>
      <c r="P13" s="13">
        <f>IF(O13=0,0,10^(0.794358141*LOG10(E13/174.393)^2)*O13)</f>
        <v>254.6327717513452</v>
      </c>
      <c r="Q13" s="14"/>
    </row>
    <row r="14" spans="1:17" ht="12.75">
      <c r="A14" s="7">
        <v>2</v>
      </c>
      <c r="B14" s="8" t="s">
        <v>28</v>
      </c>
      <c r="C14" s="9">
        <v>1995</v>
      </c>
      <c r="D14" s="7" t="s">
        <v>70</v>
      </c>
      <c r="E14" s="10">
        <v>94.3</v>
      </c>
      <c r="F14" s="32">
        <v>100</v>
      </c>
      <c r="G14" s="32">
        <v>105</v>
      </c>
      <c r="H14" s="32">
        <v>108</v>
      </c>
      <c r="I14" s="11">
        <v>108</v>
      </c>
      <c r="J14" s="37">
        <v>125</v>
      </c>
      <c r="K14" s="32">
        <v>133</v>
      </c>
      <c r="L14" s="33">
        <v>137</v>
      </c>
      <c r="M14" s="11">
        <v>137</v>
      </c>
      <c r="N14" s="10" t="s">
        <v>123</v>
      </c>
      <c r="O14" s="12">
        <f>I14+M14</f>
        <v>245</v>
      </c>
      <c r="P14" s="13">
        <f>IF(O14=0,0,10^(0.794358141*LOG10(E14/174.393)^2)*O14)</f>
        <v>279.1273833148573</v>
      </c>
      <c r="Q14" s="14"/>
    </row>
    <row r="15" spans="1:17" ht="12.75">
      <c r="A15" s="7">
        <v>3</v>
      </c>
      <c r="B15" s="8" t="s">
        <v>83</v>
      </c>
      <c r="C15" s="9">
        <v>2000</v>
      </c>
      <c r="D15" s="7" t="s">
        <v>82</v>
      </c>
      <c r="E15" s="10">
        <v>100</v>
      </c>
      <c r="F15" s="32">
        <v>90</v>
      </c>
      <c r="G15" s="36">
        <v>95</v>
      </c>
      <c r="H15" s="36">
        <v>96</v>
      </c>
      <c r="I15" s="11">
        <v>90</v>
      </c>
      <c r="J15" s="37">
        <v>110</v>
      </c>
      <c r="K15" s="32">
        <v>115</v>
      </c>
      <c r="L15" s="34">
        <v>120</v>
      </c>
      <c r="M15" s="11">
        <v>115</v>
      </c>
      <c r="N15" s="10" t="s">
        <v>125</v>
      </c>
      <c r="O15" s="12">
        <f>I15+M15</f>
        <v>205</v>
      </c>
      <c r="P15" s="13">
        <f>IF(O15=0,0,10^(0.794358141*LOG10(E15/174.393)^2)*O15)</f>
        <v>228.08344347057957</v>
      </c>
      <c r="Q15" s="14"/>
    </row>
    <row r="16" spans="1:17" ht="12.75">
      <c r="A16" s="27">
        <v>4</v>
      </c>
      <c r="B16" s="30" t="s">
        <v>117</v>
      </c>
      <c r="C16" s="28">
        <v>1999</v>
      </c>
      <c r="D16" s="7" t="s">
        <v>15</v>
      </c>
      <c r="E16" s="10">
        <v>97.35</v>
      </c>
      <c r="F16" s="33">
        <v>65</v>
      </c>
      <c r="G16" s="34">
        <v>70</v>
      </c>
      <c r="H16" s="33">
        <v>70</v>
      </c>
      <c r="I16" s="11">
        <v>70</v>
      </c>
      <c r="J16" s="37">
        <v>85</v>
      </c>
      <c r="K16" s="32">
        <v>90</v>
      </c>
      <c r="L16" s="36">
        <v>93</v>
      </c>
      <c r="M16" s="11">
        <v>90</v>
      </c>
      <c r="N16" s="10"/>
      <c r="O16" s="12">
        <f>I16+M16</f>
        <v>160</v>
      </c>
      <c r="P16" s="13">
        <f>IF(O16=0,0,10^(0.794358141*LOG10(E16/174.393)^2)*O16)</f>
        <v>179.90519123614663</v>
      </c>
      <c r="Q16" s="14"/>
    </row>
    <row r="17" spans="1:16" ht="12.75">
      <c r="A17" s="50" t="s">
        <v>63</v>
      </c>
      <c r="B17" s="48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</row>
    <row r="18" spans="1:17" ht="12.75">
      <c r="A18" s="27">
        <v>1</v>
      </c>
      <c r="B18" s="8" t="s">
        <v>54</v>
      </c>
      <c r="C18" s="9">
        <v>1997</v>
      </c>
      <c r="D18" s="7" t="s">
        <v>15</v>
      </c>
      <c r="E18" s="10">
        <v>106.55</v>
      </c>
      <c r="F18" s="33">
        <v>60</v>
      </c>
      <c r="G18" s="26">
        <v>0</v>
      </c>
      <c r="H18" s="26">
        <v>0</v>
      </c>
      <c r="I18" s="11">
        <v>60</v>
      </c>
      <c r="J18" s="37">
        <v>100</v>
      </c>
      <c r="K18" s="36">
        <v>110</v>
      </c>
      <c r="L18" s="32">
        <v>110</v>
      </c>
      <c r="M18" s="11">
        <v>110</v>
      </c>
      <c r="N18" s="10" t="s">
        <v>123</v>
      </c>
      <c r="O18" s="12">
        <f>I18+M18</f>
        <v>170</v>
      </c>
      <c r="P18" s="13">
        <f>IF(O18=0,0,10^(0.794358141*LOG10(E18/174.393)^2)*O18)</f>
        <v>184.8498275797493</v>
      </c>
      <c r="Q18" s="14"/>
    </row>
    <row r="19" spans="1:17" s="21" customFormat="1" ht="12.75">
      <c r="A19" s="41" t="s">
        <v>18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ht="12.75">
      <c r="A20" s="42" t="s">
        <v>19</v>
      </c>
      <c r="B20" s="43"/>
      <c r="C20" s="42" t="s">
        <v>2</v>
      </c>
      <c r="D20" s="44"/>
      <c r="E20" s="43"/>
      <c r="F20" s="42" t="s">
        <v>20</v>
      </c>
      <c r="G20" s="43"/>
      <c r="H20" s="42" t="s">
        <v>21</v>
      </c>
      <c r="I20" s="43"/>
      <c r="J20" s="62"/>
      <c r="K20" s="63"/>
      <c r="L20" s="63"/>
      <c r="M20" s="22"/>
      <c r="N20" s="22"/>
      <c r="O20" s="23"/>
      <c r="P20" s="23"/>
      <c r="Q20" s="23"/>
    </row>
    <row r="21" spans="1:17" ht="12.75">
      <c r="A21" s="64" t="s">
        <v>22</v>
      </c>
      <c r="B21" s="68"/>
      <c r="C21" s="64" t="s">
        <v>118</v>
      </c>
      <c r="D21" s="69"/>
      <c r="E21" s="68"/>
      <c r="F21" s="64" t="s">
        <v>15</v>
      </c>
      <c r="G21" s="68"/>
      <c r="H21" s="60" t="s">
        <v>33</v>
      </c>
      <c r="I21" s="61"/>
      <c r="J21" s="62"/>
      <c r="K21" s="63"/>
      <c r="L21" s="63"/>
      <c r="M21" s="22"/>
      <c r="N21" s="22"/>
      <c r="O21" s="24"/>
      <c r="P21" s="24"/>
      <c r="Q21" s="24"/>
    </row>
    <row r="22" spans="1:17" ht="12.75">
      <c r="A22" s="64" t="s">
        <v>23</v>
      </c>
      <c r="B22" s="68"/>
      <c r="C22" s="64" t="s">
        <v>99</v>
      </c>
      <c r="D22" s="69"/>
      <c r="E22" s="68"/>
      <c r="F22" s="64" t="s">
        <v>100</v>
      </c>
      <c r="G22" s="67"/>
      <c r="H22" s="60" t="s">
        <v>32</v>
      </c>
      <c r="I22" s="61"/>
      <c r="J22" s="62"/>
      <c r="K22" s="63"/>
      <c r="L22" s="63"/>
      <c r="M22" s="22"/>
      <c r="N22" s="22"/>
      <c r="O22" s="24"/>
      <c r="P22" s="24"/>
      <c r="Q22" s="24"/>
    </row>
    <row r="23" spans="1:17" ht="12.75">
      <c r="A23" s="66" t="s">
        <v>24</v>
      </c>
      <c r="B23" s="66"/>
      <c r="C23" s="66" t="s">
        <v>101</v>
      </c>
      <c r="D23" s="66"/>
      <c r="E23" s="66"/>
      <c r="F23" s="64" t="s">
        <v>102</v>
      </c>
      <c r="G23" s="65"/>
      <c r="H23" s="60" t="s">
        <v>33</v>
      </c>
      <c r="I23" s="61"/>
      <c r="J23" s="62"/>
      <c r="K23" s="62"/>
      <c r="L23" s="62"/>
      <c r="M23" s="22"/>
      <c r="N23" s="22"/>
      <c r="O23" s="24"/>
      <c r="P23" s="24"/>
      <c r="Q23" s="24"/>
    </row>
    <row r="24" spans="1:17" ht="12.75">
      <c r="A24" s="66" t="s">
        <v>25</v>
      </c>
      <c r="B24" s="66"/>
      <c r="C24" s="66" t="s">
        <v>129</v>
      </c>
      <c r="D24" s="66"/>
      <c r="E24" s="66"/>
      <c r="F24" s="64" t="s">
        <v>102</v>
      </c>
      <c r="G24" s="67"/>
      <c r="H24" s="59" t="s">
        <v>32</v>
      </c>
      <c r="I24" s="59"/>
      <c r="J24" s="62"/>
      <c r="K24" s="62"/>
      <c r="L24" s="62"/>
      <c r="M24" s="22"/>
      <c r="N24" s="22"/>
      <c r="O24" s="24"/>
      <c r="P24" s="24"/>
      <c r="Q24" s="24"/>
    </row>
    <row r="25" spans="1:17" ht="12.75">
      <c r="A25" s="66" t="s">
        <v>26</v>
      </c>
      <c r="B25" s="66"/>
      <c r="C25" s="66" t="s">
        <v>130</v>
      </c>
      <c r="D25" s="66"/>
      <c r="E25" s="66"/>
      <c r="F25" s="66" t="s">
        <v>102</v>
      </c>
      <c r="G25" s="66"/>
      <c r="H25" s="59" t="s">
        <v>32</v>
      </c>
      <c r="I25" s="59"/>
      <c r="J25" s="63"/>
      <c r="K25" s="63"/>
      <c r="L25" s="63"/>
      <c r="M25" s="22"/>
      <c r="N25" s="22"/>
      <c r="O25" s="24"/>
      <c r="P25" s="24"/>
      <c r="Q25" s="24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25"/>
      <c r="J26" s="14"/>
      <c r="K26" s="14"/>
      <c r="L26" s="14"/>
      <c r="M26" s="25"/>
      <c r="N26" s="14"/>
      <c r="O26" s="25"/>
      <c r="P26" s="14"/>
      <c r="Q26" s="14"/>
    </row>
    <row r="27" ht="12.75">
      <c r="B27" s="1" t="s">
        <v>27</v>
      </c>
    </row>
  </sheetData>
  <sheetProtection/>
  <mergeCells count="48"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J20:L20"/>
    <mergeCell ref="A8:P8"/>
    <mergeCell ref="A12:P12"/>
    <mergeCell ref="A17:P17"/>
    <mergeCell ref="J6:M6"/>
    <mergeCell ref="N6:N7"/>
    <mergeCell ref="O6:O7"/>
    <mergeCell ref="P6:P7"/>
    <mergeCell ref="A22:B22"/>
    <mergeCell ref="C22:E22"/>
    <mergeCell ref="F22:G22"/>
    <mergeCell ref="H22:I22"/>
    <mergeCell ref="J22:L22"/>
    <mergeCell ref="A19:Q19"/>
    <mergeCell ref="A20:B20"/>
    <mergeCell ref="C20:E20"/>
    <mergeCell ref="F20:G20"/>
    <mergeCell ref="H20:I20"/>
    <mergeCell ref="A24:B24"/>
    <mergeCell ref="C24:E24"/>
    <mergeCell ref="F24:G24"/>
    <mergeCell ref="H24:I24"/>
    <mergeCell ref="J24:L24"/>
    <mergeCell ref="A21:B21"/>
    <mergeCell ref="C21:E21"/>
    <mergeCell ref="F21:G21"/>
    <mergeCell ref="H21:I21"/>
    <mergeCell ref="J21:L21"/>
    <mergeCell ref="A25:B25"/>
    <mergeCell ref="C25:E25"/>
    <mergeCell ref="F25:G25"/>
    <mergeCell ref="H25:I25"/>
    <mergeCell ref="J25:L25"/>
    <mergeCell ref="A23:B23"/>
    <mergeCell ref="C23:E23"/>
    <mergeCell ref="F23:G23"/>
    <mergeCell ref="H23:I23"/>
    <mergeCell ref="J23:L23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Ulvis</dc:creator>
  <cp:keywords/>
  <dc:description/>
  <cp:lastModifiedBy>Maris</cp:lastModifiedBy>
  <cp:lastPrinted>2014-10-18T14:21:31Z</cp:lastPrinted>
  <dcterms:created xsi:type="dcterms:W3CDTF">2015-03-07T17:10:59Z</dcterms:created>
  <dcterms:modified xsi:type="dcterms:W3CDTF">2015-12-28T20:20:02Z</dcterms:modified>
  <cp:category/>
  <cp:version/>
  <cp:contentType/>
  <cp:contentStatus/>
</cp:coreProperties>
</file>